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65" activeTab="0"/>
  </bookViews>
  <sheets>
    <sheet name="QUARTERLY STATS - MKT SHARES" sheetId="1" r:id="rId1"/>
    <sheet name="ANNUAL STATS" sheetId="2" r:id="rId2"/>
    <sheet name="NOTES" sheetId="3" r:id="rId3"/>
  </sheets>
  <definedNames>
    <definedName name="_xlnm.Print_Area" localSheetId="1">'ANNUAL STATS'!$A$1:$H$65</definedName>
    <definedName name="_xlnm.Print_Area" localSheetId="2">'NOTES'!$A$1:$AA$73</definedName>
  </definedNames>
  <calcPr fullCalcOnLoad="1"/>
</workbook>
</file>

<file path=xl/sharedStrings.xml><?xml version="1.0" encoding="utf-8"?>
<sst xmlns="http://schemas.openxmlformats.org/spreadsheetml/2006/main" count="297" uniqueCount="176">
  <si>
    <t>Q1</t>
  </si>
  <si>
    <t>Q2</t>
  </si>
  <si>
    <t>Q3</t>
  </si>
  <si>
    <t>Q4</t>
  </si>
  <si>
    <t>Mobile Telephony</t>
  </si>
  <si>
    <t>Mobile penetration rate (%)</t>
  </si>
  <si>
    <t>Fixed Line Telephony</t>
  </si>
  <si>
    <t>Internet</t>
  </si>
  <si>
    <t>Pay TV</t>
  </si>
  <si>
    <t>Post</t>
  </si>
  <si>
    <t>Active subscriptions</t>
  </si>
  <si>
    <t>Outgoing voice calls</t>
  </si>
  <si>
    <t>Outgoing SMSs</t>
  </si>
  <si>
    <t>Average revenue per user (ARPU, €)</t>
  </si>
  <si>
    <t>KEY MARKET INDICATORS</t>
  </si>
  <si>
    <t xml:space="preserve">Postal mail volumes  </t>
  </si>
  <si>
    <t>Active Internet subscriptions</t>
  </si>
  <si>
    <t>Active Pay TV subscriptions</t>
  </si>
  <si>
    <t xml:space="preserve"> outbound roaming activity </t>
  </si>
  <si>
    <t xml:space="preserve"> Inbound roaming activity</t>
  </si>
  <si>
    <t xml:space="preserve"> analogue subscriptions</t>
  </si>
  <si>
    <t xml:space="preserve"> broadband subscriptions</t>
  </si>
  <si>
    <t xml:space="preserve"> dial-up subscriptions</t>
  </si>
  <si>
    <t xml:space="preserve">   DTTV subscriptions</t>
  </si>
  <si>
    <t xml:space="preserve">   cable subscriptions</t>
  </si>
  <si>
    <t xml:space="preserve"> digital subscriptions</t>
  </si>
  <si>
    <t xml:space="preserve">   letter post items</t>
  </si>
  <si>
    <t xml:space="preserve">   bulk mail items</t>
  </si>
  <si>
    <t xml:space="preserve">   registered mail items</t>
  </si>
  <si>
    <t xml:space="preserve">   parcel mail items</t>
  </si>
  <si>
    <t xml:space="preserve">   wireless subscriptions</t>
  </si>
  <si>
    <t xml:space="preserve">   DSL subscriptions</t>
  </si>
  <si>
    <t xml:space="preserve">   postpaid subscriptions</t>
  </si>
  <si>
    <t xml:space="preserve">   prepaid subscriptions</t>
  </si>
  <si>
    <t xml:space="preserve">   minutes received</t>
  </si>
  <si>
    <t xml:space="preserve">   minutes made</t>
  </si>
  <si>
    <t>Outgoing voice traffic minutes</t>
  </si>
  <si>
    <t>Outgoing MMSs</t>
  </si>
  <si>
    <t>Roaming activity - minutes</t>
  </si>
  <si>
    <t>Fixed line inward portings</t>
  </si>
  <si>
    <t>Mobile inward portings</t>
  </si>
  <si>
    <t xml:space="preserve">   other subscriptions</t>
  </si>
  <si>
    <t>Fixed broadband penetration rate (%)</t>
  </si>
  <si>
    <t>A.0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</si>
  <si>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</si>
  <si>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</si>
  <si>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</si>
  <si>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</si>
  <si>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</si>
  <si>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</si>
  <si>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</si>
  <si>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</si>
  <si>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</si>
  <si>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B.0</t>
  </si>
  <si>
    <t>B.1</t>
  </si>
  <si>
    <t>B.2</t>
  </si>
  <si>
    <t>B.3</t>
  </si>
  <si>
    <t>B.4</t>
  </si>
  <si>
    <t>C.0</t>
  </si>
  <si>
    <t>C.1</t>
  </si>
  <si>
    <t>C.2</t>
  </si>
  <si>
    <t>D.0</t>
  </si>
  <si>
    <t>D.1</t>
  </si>
  <si>
    <t>E.0</t>
  </si>
  <si>
    <t>E.1</t>
  </si>
  <si>
    <r>
      <t>Total revenues of the operator divided by the average active subscribers during the period.   [</t>
    </r>
    <r>
      <rPr>
        <b/>
        <sz val="8"/>
        <color indexed="8"/>
        <rFont val="Verdana"/>
        <family val="2"/>
      </rPr>
      <t>Revenues</t>
    </r>
    <r>
      <rPr>
        <sz val="8"/>
        <color indexed="8"/>
        <rFont val="Verdana"/>
        <family val="2"/>
      </rPr>
      <t xml:space="preserve"> include the total revenues from all outgoing and incoming activity registered by all active postpaid and prepaid subscribers, including outbound roaming revenues and interconnections revenues </t>
    </r>
    <r>
      <rPr>
        <b/>
        <sz val="8"/>
        <color indexed="8"/>
        <rFont val="Verdana"/>
        <family val="2"/>
      </rPr>
      <t>BUT EXCLUDING</t>
    </r>
    <r>
      <rPr>
        <sz val="8"/>
        <color indexed="8"/>
        <rFont val="Verdana"/>
        <family val="2"/>
      </rPr>
      <t xml:space="preserve"> inbound roaming revenues. Average a</t>
    </r>
    <r>
      <rPr>
        <b/>
        <sz val="8"/>
        <color indexed="8"/>
        <rFont val="Verdana"/>
        <family val="2"/>
      </rPr>
      <t>ctive subscribers</t>
    </r>
    <r>
      <rPr>
        <sz val="8"/>
        <color indexed="8"/>
        <rFont val="Verdana"/>
        <family val="2"/>
      </rPr>
      <t xml:space="preserve"> includes the average active postpaid and prepaid MSISDNs (CODE 1.1.1) during the period (ie subscribers at the start of the period+subscribers at the end of the period, divided by 2).</t>
    </r>
  </si>
  <si>
    <t>Prepaid subscribers having a MSISDN with registered inbound or outbound activity within 90 days of the period stipulated.</t>
  </si>
  <si>
    <t xml:space="preserve">   prepaid subscribers</t>
  </si>
  <si>
    <t xml:space="preserve">   postpaid subscribers</t>
  </si>
  <si>
    <t>Number of calls originating from local mobile networks and terminating on fixed and mobile network operators.</t>
  </si>
  <si>
    <t>Number of minutes originating from local mobile networks and terminating on fixed and mobile network operators.</t>
  </si>
  <si>
    <t>Number of SMSs originating from local mobile networks and terminating on fixed and mobile network operators.</t>
  </si>
  <si>
    <t>Postpaid subscribers having a MSISDN with registered inbound or outbound activity within 30 days of the period stipulated.</t>
  </si>
  <si>
    <t>Connections which made and received any call within 90 days of the period stipulated.</t>
  </si>
  <si>
    <t>Number of minutes originated by your subscribers while roaming abroad as per TAP records during the period.</t>
  </si>
  <si>
    <t>Number of minutes received by your subscribers roaming abroad as per TAP records during the period.</t>
  </si>
  <si>
    <t>Number of minutes originated by foreign subscribers roaming on your mobile network as per TAP records during the period.</t>
  </si>
  <si>
    <t>Number of terminated minutes received by foreign subscribers roaming on your mobile network as per TAP records during the period.</t>
  </si>
  <si>
    <t>Number of portings from each individual operator that were completed successfully within the time limits of the specification (1 day or if quota is applied).</t>
  </si>
  <si>
    <t>Number of active subscriptions on a prepaid service having a fixed telephony connection at the end of the period.</t>
  </si>
  <si>
    <t>Number of active subscriptions on a postpaid service having a fixed telephony connection at the end of the period.</t>
  </si>
  <si>
    <t>Number of active subscriptions not having a standard fixed telephony connection at the end of the period (incl. dual and 30 channel subs).</t>
  </si>
  <si>
    <t>Number of portings from each individual operator that were completed successfully within the time limits of the specification.</t>
  </si>
  <si>
    <t>Number of calls originating from local fixed networks and terminating on other fixed and mobile networks.</t>
  </si>
  <si>
    <t>Number of minutes of calls originating from local fixed networks and terminating on other fixed and mobile networks.</t>
  </si>
  <si>
    <t>Connections having recorded a transaction within 90 days of the period stipulated.</t>
  </si>
  <si>
    <t>Connections which made a call to an internet number (2188 or 2186) within the last 90 days</t>
  </si>
  <si>
    <t>Connection to the internet which are 'always on' and have a speed of more than 128kbps.</t>
  </si>
  <si>
    <t>Cable connections to the internet which are 'always on' and have a speed of more than 128kbps.</t>
  </si>
  <si>
    <t>DSL connections to the internet which are 'always on' and have a speed of more than 128kbps.</t>
  </si>
  <si>
    <t>WiMax connections to the internet which are 'always on' and have a speed of more than 128kbps.</t>
  </si>
  <si>
    <t>Other broadband connections to the internet which are 'always on' and have a speed of more than 128kbps.</t>
  </si>
  <si>
    <t>Connections which have been receving a Pay TV service within the past 90 days from the period stipulated.</t>
  </si>
  <si>
    <t>Connections on a cable platform which have been receveing an analogue Pay TV service within the past 90 days from the period stipulated.</t>
  </si>
  <si>
    <t>Connections on a DTTV platform which have been receveing an analogue Pay TV service within the past 90 days from the period stipulated.</t>
  </si>
  <si>
    <t>Connections on a cable platform which have been receveing a digital Pay TV service within the past 90 days from the period stipulated.</t>
  </si>
  <si>
    <t>Connections on a DTTV platform which have been receveing a digital Pay TV service within the past 90 days from the period stipulated.</t>
  </si>
  <si>
    <t>A.6.1</t>
  </si>
  <si>
    <t>A.6.2</t>
  </si>
  <si>
    <t>C.1.1</t>
  </si>
  <si>
    <t>C.1.2</t>
  </si>
  <si>
    <t>D.1.1</t>
  </si>
  <si>
    <t>D.1.2</t>
  </si>
  <si>
    <t>Volume of domestically-originating letter post items excluding bulk mail falling within the reserved and unreserved area.</t>
  </si>
  <si>
    <t>Volume of domestically-originating bulk mail letter items.</t>
  </si>
  <si>
    <t>Volume of domestically-originating registered mail items.</t>
  </si>
  <si>
    <t>Volume of domestically-originating and domestically-bound parcels.</t>
  </si>
  <si>
    <t>Active subscriptions as at end of period</t>
  </si>
  <si>
    <t>Measured as the total number of fixed broadband connections per population.</t>
  </si>
  <si>
    <t>Measured as the total number of mobile subscriptions per population.</t>
  </si>
  <si>
    <t>Postpaid subscritpions on a bundle offer</t>
  </si>
  <si>
    <t>Fixed broadband subscritptions on a bundle offer</t>
  </si>
  <si>
    <t>Mobile subscriptions on a bundle offer (excl. mobile broadband plans)</t>
  </si>
  <si>
    <t xml:space="preserve">       </t>
  </si>
  <si>
    <t xml:space="preserve">      share of postpaid subscritpions: Bay Mobile</t>
  </si>
  <si>
    <t xml:space="preserve">      share of postpaid subscriptions: GO Mobile</t>
  </si>
  <si>
    <t xml:space="preserve">      share of postpaid subscriptions: Melita Mobile</t>
  </si>
  <si>
    <t xml:space="preserve">      share of postpaid subscriptions:Ping</t>
  </si>
  <si>
    <t xml:space="preserve">      share of postpaid subscriptions:Redtouchfone</t>
  </si>
  <si>
    <t xml:space="preserve">      share of postpaid subscriptions:Vodafone Malta</t>
  </si>
  <si>
    <t xml:space="preserve">      share of prepaid subscriptions: Bay Mobile</t>
  </si>
  <si>
    <t xml:space="preserve">      share of prepaid subscriptions:GO Mobile</t>
  </si>
  <si>
    <t xml:space="preserve">      share of prepaid subscriptions:Melita Mobile</t>
  </si>
  <si>
    <t xml:space="preserve">      share of prepaid subscriptions:Ping</t>
  </si>
  <si>
    <t xml:space="preserve">      share of prepaid subscriptions:Redtouchfone</t>
  </si>
  <si>
    <t xml:space="preserve">      share of prepaid subscriptions:Vodafone Malta</t>
  </si>
  <si>
    <t xml:space="preserve">      share of prepaid subscriptions:Melita</t>
  </si>
  <si>
    <t xml:space="preserve">      share of prepaid subscriptions:GO</t>
  </si>
  <si>
    <t xml:space="preserve">      share of prepaid subscriptions:SIS</t>
  </si>
  <si>
    <t xml:space="preserve">      share of postpaid subscriptions: GO</t>
  </si>
  <si>
    <t xml:space="preserve">      share of postpaid subscriptions:Melita</t>
  </si>
  <si>
    <t xml:space="preserve">      share of postpaid subscriptions:SIS</t>
  </si>
  <si>
    <t xml:space="preserve">      share of other subscriptions:GO</t>
  </si>
  <si>
    <t xml:space="preserve">      share of other subscriptions:Melita</t>
  </si>
  <si>
    <t xml:space="preserve">      share of other subscriptions:SIS</t>
  </si>
  <si>
    <t xml:space="preserve">      share of other subscriptions:Vodafone Malta</t>
  </si>
  <si>
    <t xml:space="preserve">      share of cable subscritpions: Melita</t>
  </si>
  <si>
    <t xml:space="preserve">       share of DSL subscriptions: GO</t>
  </si>
  <si>
    <t xml:space="preserve">       share of DSL subscriptions: SIS</t>
  </si>
  <si>
    <t xml:space="preserve">       share of DSL subscriptions: other</t>
  </si>
  <si>
    <t xml:space="preserve">       share of wireless subscriptions:Vanilla Telecoms</t>
  </si>
  <si>
    <t xml:space="preserve">       share of wireless subscriptions:Vodafone Malta</t>
  </si>
  <si>
    <t>Mobile penetration rate (%) as at end of period</t>
  </si>
  <si>
    <t>Active Internet subscriptions as at end of period</t>
  </si>
  <si>
    <t>Active Pay TV subscriptions as at end of period</t>
  </si>
  <si>
    <t>Digital Pay TV subscritpions on a bundle offer</t>
  </si>
  <si>
    <t xml:space="preserve">      share of prepaid subscriptions:YOM</t>
  </si>
  <si>
    <t xml:space="preserve">      share of postpaid subscriptions:YOM</t>
  </si>
  <si>
    <t xml:space="preserve"> broadband subscriptions (by technology)</t>
  </si>
  <si>
    <t xml:space="preserve"> broadband subscriptions (by speed)</t>
  </si>
  <si>
    <t xml:space="preserve">       10Mbps or more</t>
  </si>
  <si>
    <t xml:space="preserve">       less than 4Mbps</t>
  </si>
  <si>
    <t xml:space="preserve">       as a percentage of total broadband subscritpions </t>
  </si>
  <si>
    <t xml:space="preserve">       greater than or equal to 4Mbps but less than 10Mbps</t>
  </si>
  <si>
    <t xml:space="preserve"> analogue Pay TV subscriptions</t>
  </si>
  <si>
    <t xml:space="preserve"> digital Pay TV subscriptions</t>
  </si>
  <si>
    <t xml:space="preserve">       as a percentage of total Pay TV subscritpions </t>
  </si>
  <si>
    <t xml:space="preserve">       share of digital Pay TV subscriptions: Melita (cable)</t>
  </si>
  <si>
    <t xml:space="preserve">       share of digital Pay TV subscriptions: GO (DTTV)</t>
  </si>
  <si>
    <t xml:space="preserve">       share of analogue Pay TV subscriptions: Melita (cable)</t>
  </si>
  <si>
    <t xml:space="preserve">       share of analogue Pay TV subscriptions: GO</t>
  </si>
  <si>
    <t xml:space="preserve">       as a percentage of total postpaid fixed line subscriptions </t>
  </si>
  <si>
    <t xml:space="preserve">       as a percentage of total mobile subscriptions </t>
  </si>
  <si>
    <t xml:space="preserve">        as a percentage of fixed broadband subscriptions </t>
  </si>
  <si>
    <t xml:space="preserve">as a percentage of total digital Pay TV subscriptions </t>
  </si>
  <si>
    <t>Other updates</t>
  </si>
  <si>
    <t>SKY Telecom has been rebranded to Ozone in January 2012</t>
  </si>
  <si>
    <r>
      <rPr>
        <sz val="8"/>
        <color indexed="8"/>
        <rFont val="Verdana"/>
        <family val="2"/>
      </rPr>
      <t>Connections which have been receveing an analogue Pay TV service within the past 90 days from the period stipulated.</t>
    </r>
  </si>
  <si>
    <r>
      <rPr>
        <sz val="8"/>
        <color indexed="8"/>
        <rFont val="Verdana"/>
        <family val="2"/>
      </rPr>
      <t>Connections which have been receveing a digital Pay TV service within the past 90 days from the period stipulated.</t>
    </r>
  </si>
  <si>
    <t>Mobile &amp; Pay TV bundles data has been revised following a reclassification exercise carried out by one of the local operators</t>
  </si>
  <si>
    <t>Prepaid fixed line subscriptions have been revised following a exercise to eliminate inactive connections carried out by one of the local operators.</t>
  </si>
  <si>
    <t xml:space="preserve">      share of prepaid subscriptions:Ozone</t>
  </si>
  <si>
    <t xml:space="preserve">      share of postpaid subscriptions:Ozone</t>
  </si>
  <si>
    <t xml:space="preserve">      share of other subscriptions:Ozone</t>
  </si>
  <si>
    <t xml:space="preserve">       share of DSL subscriptions: Ozone</t>
  </si>
  <si>
    <t xml:space="preserve">       share of wireless subscriptions: Ozone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</si>
</sst>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&quot;Lm&quot;* #,##0.00_-;\-&quot;Lm&quot;* #,##0.00_-;_-&quot;Lm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%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_-* #,##0.0_-;\-* #,##0.0_-;_-* &quot;-&quot;??_-;_-@_-"/>
    <numFmt numFmtId="192" formatCode="[$-809]dd\ mmmm\ yyyy"/>
    <numFmt numFmtId="193" formatCode="#,##0.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0_-;\-* #,##0.0000_-;_-* &quot;-&quot;??_-;_-@_-"/>
    <numFmt numFmtId="200" formatCode="#,##0.000"/>
    <numFmt numFmtId="201" formatCode="#,##0.0000"/>
    <numFmt numFmtId="202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33" borderId="9" applyNumberFormat="0" applyFont="0" applyBorder="0" applyAlignment="0"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43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84" fontId="4" fillId="2" borderId="12" xfId="43" applyNumberFormat="1" applyFont="1" applyFill="1" applyBorder="1" applyAlignment="1">
      <alignment horizontal="right"/>
    </xf>
    <xf numFmtId="184" fontId="4" fillId="2" borderId="13" xfId="43" applyNumberFormat="1" applyFont="1" applyFill="1" applyBorder="1" applyAlignment="1">
      <alignment horizontal="right"/>
    </xf>
    <xf numFmtId="184" fontId="4" fillId="2" borderId="14" xfId="43" applyNumberFormat="1" applyFont="1" applyFill="1" applyBorder="1" applyAlignment="1">
      <alignment horizontal="right"/>
    </xf>
    <xf numFmtId="184" fontId="4" fillId="2" borderId="15" xfId="43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34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4" fontId="4" fillId="2" borderId="0" xfId="43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4" fillId="0" borderId="12" xfId="43" applyNumberFormat="1" applyFont="1" applyFill="1" applyBorder="1" applyAlignment="1">
      <alignment horizontal="right"/>
    </xf>
    <xf numFmtId="184" fontId="4" fillId="0" borderId="13" xfId="43" applyNumberFormat="1" applyFont="1" applyFill="1" applyBorder="1" applyAlignment="1">
      <alignment horizontal="right"/>
    </xf>
    <xf numFmtId="184" fontId="4" fillId="0" borderId="14" xfId="43" applyNumberFormat="1" applyFont="1" applyFill="1" applyBorder="1" applyAlignment="1">
      <alignment horizontal="right"/>
    </xf>
    <xf numFmtId="184" fontId="4" fillId="0" borderId="15" xfId="43" applyNumberFormat="1" applyFont="1" applyFill="1" applyBorder="1" applyAlignment="1">
      <alignment horizontal="right"/>
    </xf>
    <xf numFmtId="184" fontId="4" fillId="0" borderId="0" xfId="43" applyNumberFormat="1" applyFont="1" applyFill="1" applyBorder="1" applyAlignment="1">
      <alignment horizontal="right"/>
    </xf>
    <xf numFmtId="184" fontId="4" fillId="2" borderId="14" xfId="43" applyNumberFormat="1" applyFont="1" applyFill="1" applyBorder="1" applyAlignment="1">
      <alignment horizontal="center"/>
    </xf>
    <xf numFmtId="184" fontId="4" fillId="0" borderId="21" xfId="43" applyNumberFormat="1" applyFont="1" applyFill="1" applyBorder="1" applyAlignment="1">
      <alignment horizontal="right"/>
    </xf>
    <xf numFmtId="10" fontId="2" fillId="0" borderId="0" xfId="58" applyNumberFormat="1" applyBorder="1">
      <alignment/>
      <protection/>
    </xf>
    <xf numFmtId="10" fontId="2" fillId="0" borderId="0" xfId="58" applyNumberFormat="1" applyFont="1" applyBorder="1">
      <alignment/>
      <protection/>
    </xf>
    <xf numFmtId="10" fontId="2" fillId="0" borderId="0" xfId="58" applyNumberFormat="1" applyFont="1" applyFill="1" applyBorder="1">
      <alignment/>
      <protection/>
    </xf>
    <xf numFmtId="185" fontId="2" fillId="0" borderId="0" xfId="58" applyNumberFormat="1" applyBorder="1">
      <alignment/>
      <protection/>
    </xf>
    <xf numFmtId="0" fontId="3" fillId="34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84" fontId="4" fillId="2" borderId="23" xfId="43" applyNumberFormat="1" applyFont="1" applyFill="1" applyBorder="1" applyAlignment="1">
      <alignment horizontal="right"/>
    </xf>
    <xf numFmtId="184" fontId="4" fillId="0" borderId="23" xfId="43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84" fontId="4" fillId="2" borderId="23" xfId="43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84" fontId="4" fillId="2" borderId="25" xfId="43" applyNumberFormat="1" applyFont="1" applyFill="1" applyBorder="1" applyAlignment="1">
      <alignment horizontal="right"/>
    </xf>
    <xf numFmtId="184" fontId="4" fillId="0" borderId="25" xfId="43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184" fontId="4" fillId="2" borderId="25" xfId="43" applyNumberFormat="1" applyFont="1" applyFill="1" applyBorder="1" applyAlignment="1">
      <alignment horizontal="center"/>
    </xf>
    <xf numFmtId="10" fontId="4" fillId="2" borderId="12" xfId="61" applyNumberFormat="1" applyFont="1" applyFill="1" applyBorder="1" applyAlignment="1">
      <alignment horizontal="right"/>
    </xf>
    <xf numFmtId="10" fontId="4" fillId="2" borderId="13" xfId="61" applyNumberFormat="1" applyFont="1" applyFill="1" applyBorder="1" applyAlignment="1">
      <alignment horizontal="right"/>
    </xf>
    <xf numFmtId="10" fontId="4" fillId="2" borderId="15" xfId="61" applyNumberFormat="1" applyFont="1" applyFill="1" applyBorder="1" applyAlignment="1">
      <alignment horizontal="right"/>
    </xf>
    <xf numFmtId="10" fontId="4" fillId="2" borderId="14" xfId="61" applyNumberFormat="1" applyFont="1" applyFill="1" applyBorder="1" applyAlignment="1">
      <alignment horizontal="right"/>
    </xf>
    <xf numFmtId="10" fontId="4" fillId="2" borderId="0" xfId="61" applyNumberFormat="1" applyFont="1" applyFill="1" applyBorder="1" applyAlignment="1">
      <alignment horizontal="right"/>
    </xf>
    <xf numFmtId="10" fontId="4" fillId="2" borderId="25" xfId="61" applyNumberFormat="1" applyFont="1" applyFill="1" applyBorder="1" applyAlignment="1">
      <alignment horizontal="right"/>
    </xf>
    <xf numFmtId="10" fontId="4" fillId="2" borderId="23" xfId="61" applyNumberFormat="1" applyFont="1" applyFill="1" applyBorder="1" applyAlignment="1">
      <alignment horizontal="right"/>
    </xf>
    <xf numFmtId="10" fontId="4" fillId="2" borderId="21" xfId="61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84" fontId="4" fillId="2" borderId="21" xfId="43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84" fontId="4" fillId="2" borderId="21" xfId="43" applyNumberFormat="1" applyFont="1" applyFill="1" applyBorder="1" applyAlignment="1">
      <alignment horizontal="center"/>
    </xf>
    <xf numFmtId="184" fontId="4" fillId="2" borderId="15" xfId="43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184" fontId="4" fillId="4" borderId="12" xfId="43" applyNumberFormat="1" applyFont="1" applyFill="1" applyBorder="1" applyAlignment="1">
      <alignment horizontal="right"/>
    </xf>
    <xf numFmtId="184" fontId="4" fillId="4" borderId="13" xfId="43" applyNumberFormat="1" applyFont="1" applyFill="1" applyBorder="1" applyAlignment="1">
      <alignment horizontal="right"/>
    </xf>
    <xf numFmtId="184" fontId="4" fillId="4" borderId="15" xfId="43" applyNumberFormat="1" applyFont="1" applyFill="1" applyBorder="1" applyAlignment="1">
      <alignment horizontal="right"/>
    </xf>
    <xf numFmtId="184" fontId="4" fillId="4" borderId="14" xfId="43" applyNumberFormat="1" applyFont="1" applyFill="1" applyBorder="1" applyAlignment="1">
      <alignment horizontal="right"/>
    </xf>
    <xf numFmtId="184" fontId="4" fillId="4" borderId="0" xfId="43" applyNumberFormat="1" applyFont="1" applyFill="1" applyBorder="1" applyAlignment="1">
      <alignment horizontal="right"/>
    </xf>
    <xf numFmtId="184" fontId="4" fillId="4" borderId="25" xfId="43" applyNumberFormat="1" applyFont="1" applyFill="1" applyBorder="1" applyAlignment="1">
      <alignment horizontal="right"/>
    </xf>
    <xf numFmtId="184" fontId="4" fillId="4" borderId="23" xfId="43" applyNumberFormat="1" applyFont="1" applyFill="1" applyBorder="1" applyAlignment="1">
      <alignment horizontal="right"/>
    </xf>
    <xf numFmtId="184" fontId="4" fillId="4" borderId="21" xfId="43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25" xfId="0" applyNumberFormat="1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2" borderId="0" xfId="0" applyFill="1" applyAlignment="1">
      <alignment/>
    </xf>
    <xf numFmtId="0" fontId="0" fillId="14" borderId="31" xfId="0" applyFill="1" applyBorder="1" applyAlignment="1">
      <alignment/>
    </xf>
    <xf numFmtId="0" fontId="5" fillId="14" borderId="31" xfId="0" applyFont="1" applyFill="1" applyBorder="1" applyAlignment="1">
      <alignment/>
    </xf>
    <xf numFmtId="0" fontId="0" fillId="14" borderId="31" xfId="0" applyFill="1" applyBorder="1" applyAlignment="1">
      <alignment/>
    </xf>
    <xf numFmtId="0" fontId="0" fillId="0" borderId="32" xfId="0" applyBorder="1" applyAlignment="1">
      <alignment/>
    </xf>
    <xf numFmtId="0" fontId="0" fillId="4" borderId="0" xfId="0" applyFill="1" applyAlignment="1">
      <alignment/>
    </xf>
    <xf numFmtId="0" fontId="0" fillId="2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52" fillId="0" borderId="23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43" fontId="4" fillId="2" borderId="25" xfId="43" applyFont="1" applyFill="1" applyBorder="1" applyAlignment="1">
      <alignment/>
    </xf>
    <xf numFmtId="43" fontId="4" fillId="2" borderId="15" xfId="43" applyFont="1" applyFill="1" applyBorder="1" applyAlignment="1">
      <alignment/>
    </xf>
    <xf numFmtId="184" fontId="4" fillId="0" borderId="25" xfId="43" applyNumberFormat="1" applyFont="1" applyFill="1" applyBorder="1" applyAlignment="1">
      <alignment/>
    </xf>
    <xf numFmtId="184" fontId="4" fillId="0" borderId="15" xfId="43" applyNumberFormat="1" applyFont="1" applyFill="1" applyBorder="1" applyAlignment="1">
      <alignment/>
    </xf>
    <xf numFmtId="184" fontId="4" fillId="0" borderId="0" xfId="43" applyNumberFormat="1" applyFont="1" applyFill="1" applyBorder="1" applyAlignment="1">
      <alignment/>
    </xf>
    <xf numFmtId="184" fontId="4" fillId="2" borderId="25" xfId="43" applyNumberFormat="1" applyFont="1" applyFill="1" applyBorder="1" applyAlignment="1">
      <alignment/>
    </xf>
    <xf numFmtId="184" fontId="4" fillId="2" borderId="15" xfId="43" applyNumberFormat="1" applyFont="1" applyFill="1" applyBorder="1" applyAlignment="1">
      <alignment/>
    </xf>
    <xf numFmtId="184" fontId="4" fillId="2" borderId="0" xfId="43" applyNumberFormat="1" applyFont="1" applyFill="1" applyBorder="1" applyAlignment="1">
      <alignment/>
    </xf>
    <xf numFmtId="2" fontId="4" fillId="2" borderId="2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2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0" fontId="4" fillId="2" borderId="25" xfId="61" applyNumberFormat="1" applyFont="1" applyFill="1" applyBorder="1" applyAlignment="1">
      <alignment/>
    </xf>
    <xf numFmtId="10" fontId="4" fillId="2" borderId="15" xfId="61" applyNumberFormat="1" applyFont="1" applyFill="1" applyBorder="1" applyAlignment="1">
      <alignment/>
    </xf>
    <xf numFmtId="10" fontId="4" fillId="2" borderId="23" xfId="61" applyNumberFormat="1" applyFont="1" applyFill="1" applyBorder="1" applyAlignment="1">
      <alignment/>
    </xf>
    <xf numFmtId="10" fontId="4" fillId="2" borderId="0" xfId="61" applyNumberFormat="1" applyFont="1" applyFill="1" applyBorder="1" applyAlignment="1">
      <alignment/>
    </xf>
    <xf numFmtId="184" fontId="4" fillId="2" borderId="23" xfId="43" applyNumberFormat="1" applyFont="1" applyFill="1" applyBorder="1" applyAlignment="1">
      <alignment/>
    </xf>
    <xf numFmtId="184" fontId="4" fillId="0" borderId="23" xfId="43" applyNumberFormat="1" applyFont="1" applyFill="1" applyBorder="1" applyAlignment="1">
      <alignment/>
    </xf>
    <xf numFmtId="184" fontId="4" fillId="4" borderId="25" xfId="43" applyNumberFormat="1" applyFont="1" applyFill="1" applyBorder="1" applyAlignment="1">
      <alignment/>
    </xf>
    <xf numFmtId="184" fontId="4" fillId="4" borderId="15" xfId="43" applyNumberFormat="1" applyFont="1" applyFill="1" applyBorder="1" applyAlignment="1">
      <alignment/>
    </xf>
    <xf numFmtId="184" fontId="4" fillId="4" borderId="23" xfId="43" applyNumberFormat="1" applyFont="1" applyFill="1" applyBorder="1" applyAlignment="1">
      <alignment/>
    </xf>
    <xf numFmtId="184" fontId="4" fillId="4" borderId="0" xfId="43" applyNumberFormat="1" applyFont="1" applyFill="1" applyBorder="1" applyAlignment="1">
      <alignment/>
    </xf>
    <xf numFmtId="0" fontId="4" fillId="2" borderId="11" xfId="0" applyFont="1" applyFill="1" applyBorder="1" applyAlignment="1">
      <alignment vertical="center"/>
    </xf>
    <xf numFmtId="0" fontId="53" fillId="2" borderId="0" xfId="0" applyFont="1" applyFill="1" applyAlignment="1">
      <alignment/>
    </xf>
    <xf numFmtId="0" fontId="53" fillId="0" borderId="0" xfId="0" applyFont="1" applyAlignment="1">
      <alignment/>
    </xf>
    <xf numFmtId="0" fontId="53" fillId="4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2" borderId="0" xfId="0" applyFill="1" applyAlignment="1">
      <alignment vertical="center"/>
    </xf>
    <xf numFmtId="0" fontId="53" fillId="0" borderId="0" xfId="0" applyFont="1" applyBorder="1" applyAlignment="1">
      <alignment/>
    </xf>
    <xf numFmtId="10" fontId="4" fillId="0" borderId="25" xfId="61" applyNumberFormat="1" applyFont="1" applyFill="1" applyBorder="1" applyAlignment="1">
      <alignment/>
    </xf>
    <xf numFmtId="10" fontId="4" fillId="0" borderId="15" xfId="61" applyNumberFormat="1" applyFont="1" applyFill="1" applyBorder="1" applyAlignment="1">
      <alignment/>
    </xf>
    <xf numFmtId="10" fontId="4" fillId="0" borderId="0" xfId="61" applyNumberFormat="1" applyFont="1" applyFill="1" applyBorder="1" applyAlignment="1">
      <alignment/>
    </xf>
    <xf numFmtId="10" fontId="4" fillId="0" borderId="12" xfId="61" applyNumberFormat="1" applyFont="1" applyFill="1" applyBorder="1" applyAlignment="1">
      <alignment horizontal="right"/>
    </xf>
    <xf numFmtId="10" fontId="4" fillId="0" borderId="13" xfId="61" applyNumberFormat="1" applyFont="1" applyFill="1" applyBorder="1" applyAlignment="1">
      <alignment horizontal="right"/>
    </xf>
    <xf numFmtId="10" fontId="4" fillId="0" borderId="21" xfId="61" applyNumberFormat="1" applyFont="1" applyFill="1" applyBorder="1" applyAlignment="1">
      <alignment horizontal="right"/>
    </xf>
    <xf numFmtId="10" fontId="4" fillId="0" borderId="15" xfId="61" applyNumberFormat="1" applyFont="1" applyFill="1" applyBorder="1" applyAlignment="1">
      <alignment horizontal="right"/>
    </xf>
    <xf numFmtId="10" fontId="4" fillId="0" borderId="0" xfId="61" applyNumberFormat="1" applyFont="1" applyFill="1" applyBorder="1" applyAlignment="1">
      <alignment horizontal="right"/>
    </xf>
    <xf numFmtId="10" fontId="4" fillId="0" borderId="25" xfId="61" applyNumberFormat="1" applyFont="1" applyFill="1" applyBorder="1" applyAlignment="1">
      <alignment horizontal="right"/>
    </xf>
    <xf numFmtId="10" fontId="4" fillId="0" borderId="23" xfId="61" applyNumberFormat="1" applyFont="1" applyFill="1" applyBorder="1" applyAlignment="1">
      <alignment horizontal="right"/>
    </xf>
    <xf numFmtId="10" fontId="4" fillId="0" borderId="14" xfId="61" applyNumberFormat="1" applyFont="1" applyFill="1" applyBorder="1" applyAlignment="1">
      <alignment horizontal="right"/>
    </xf>
    <xf numFmtId="43" fontId="4" fillId="2" borderId="15" xfId="43" applyFont="1" applyFill="1" applyBorder="1" applyAlignment="1">
      <alignment horizontal="right"/>
    </xf>
    <xf numFmtId="43" fontId="4" fillId="2" borderId="21" xfId="43" applyFont="1" applyFill="1" applyBorder="1" applyAlignment="1">
      <alignment horizontal="right"/>
    </xf>
    <xf numFmtId="43" fontId="4" fillId="2" borderId="0" xfId="43" applyFont="1" applyFill="1" applyBorder="1" applyAlignment="1">
      <alignment/>
    </xf>
    <xf numFmtId="43" fontId="4" fillId="2" borderId="12" xfId="43" applyFont="1" applyFill="1" applyBorder="1" applyAlignment="1">
      <alignment horizontal="right"/>
    </xf>
    <xf numFmtId="43" fontId="4" fillId="2" borderId="13" xfId="43" applyFont="1" applyFill="1" applyBorder="1" applyAlignment="1">
      <alignment horizontal="right"/>
    </xf>
    <xf numFmtId="184" fontId="4" fillId="33" borderId="25" xfId="43" applyNumberFormat="1" applyFont="1" applyFill="1" applyBorder="1" applyAlignment="1">
      <alignment/>
    </xf>
    <xf numFmtId="184" fontId="4" fillId="33" borderId="15" xfId="43" applyNumberFormat="1" applyFont="1" applyFill="1" applyBorder="1" applyAlignment="1">
      <alignment/>
    </xf>
    <xf numFmtId="184" fontId="4" fillId="33" borderId="0" xfId="43" applyNumberFormat="1" applyFont="1" applyFill="1" applyBorder="1" applyAlignment="1">
      <alignment/>
    </xf>
    <xf numFmtId="184" fontId="4" fillId="33" borderId="12" xfId="43" applyNumberFormat="1" applyFont="1" applyFill="1" applyBorder="1" applyAlignment="1">
      <alignment horizontal="right"/>
    </xf>
    <xf numFmtId="184" fontId="4" fillId="33" borderId="13" xfId="43" applyNumberFormat="1" applyFont="1" applyFill="1" applyBorder="1" applyAlignment="1">
      <alignment horizontal="right"/>
    </xf>
    <xf numFmtId="184" fontId="4" fillId="33" borderId="14" xfId="43" applyNumberFormat="1" applyFont="1" applyFill="1" applyBorder="1" applyAlignment="1">
      <alignment horizontal="right"/>
    </xf>
    <xf numFmtId="184" fontId="4" fillId="33" borderId="15" xfId="43" applyNumberFormat="1" applyFont="1" applyFill="1" applyBorder="1" applyAlignment="1">
      <alignment horizontal="right"/>
    </xf>
    <xf numFmtId="184" fontId="4" fillId="33" borderId="0" xfId="43" applyNumberFormat="1" applyFont="1" applyFill="1" applyBorder="1" applyAlignment="1">
      <alignment horizontal="right"/>
    </xf>
    <xf numFmtId="184" fontId="4" fillId="33" borderId="25" xfId="43" applyNumberFormat="1" applyFont="1" applyFill="1" applyBorder="1" applyAlignment="1">
      <alignment horizontal="right"/>
    </xf>
    <xf numFmtId="184" fontId="4" fillId="33" borderId="23" xfId="43" applyNumberFormat="1" applyFont="1" applyFill="1" applyBorder="1" applyAlignment="1">
      <alignment horizontal="right"/>
    </xf>
    <xf numFmtId="184" fontId="4" fillId="33" borderId="21" xfId="43" applyNumberFormat="1" applyFont="1" applyFill="1" applyBorder="1" applyAlignment="1">
      <alignment horizontal="right"/>
    </xf>
    <xf numFmtId="43" fontId="4" fillId="4" borderId="25" xfId="43" applyFont="1" applyFill="1" applyBorder="1" applyAlignment="1">
      <alignment/>
    </xf>
    <xf numFmtId="43" fontId="4" fillId="4" borderId="15" xfId="43" applyFont="1" applyFill="1" applyBorder="1" applyAlignment="1">
      <alignment/>
    </xf>
    <xf numFmtId="10" fontId="4" fillId="0" borderId="23" xfId="61" applyNumberFormat="1" applyFont="1" applyFill="1" applyBorder="1" applyAlignment="1">
      <alignment/>
    </xf>
    <xf numFmtId="43" fontId="4" fillId="0" borderId="25" xfId="43" applyFont="1" applyFill="1" applyBorder="1" applyAlignment="1">
      <alignment/>
    </xf>
    <xf numFmtId="43" fontId="4" fillId="0" borderId="15" xfId="43" applyFont="1" applyFill="1" applyBorder="1" applyAlignment="1">
      <alignment/>
    </xf>
    <xf numFmtId="43" fontId="4" fillId="0" borderId="23" xfId="43" applyFont="1" applyFill="1" applyBorder="1" applyAlignment="1">
      <alignment/>
    </xf>
    <xf numFmtId="43" fontId="4" fillId="0" borderId="0" xfId="43" applyFont="1" applyFill="1" applyBorder="1" applyAlignment="1">
      <alignment/>
    </xf>
    <xf numFmtId="43" fontId="4" fillId="0" borderId="12" xfId="43" applyFont="1" applyFill="1" applyBorder="1" applyAlignment="1">
      <alignment horizontal="right"/>
    </xf>
    <xf numFmtId="43" fontId="4" fillId="0" borderId="13" xfId="43" applyFont="1" applyFill="1" applyBorder="1" applyAlignment="1">
      <alignment horizontal="right"/>
    </xf>
    <xf numFmtId="43" fontId="4" fillId="0" borderId="14" xfId="43" applyFont="1" applyFill="1" applyBorder="1" applyAlignment="1">
      <alignment horizontal="right"/>
    </xf>
    <xf numFmtId="43" fontId="4" fillId="0" borderId="15" xfId="43" applyFont="1" applyFill="1" applyBorder="1" applyAlignment="1">
      <alignment horizontal="right"/>
    </xf>
    <xf numFmtId="43" fontId="4" fillId="0" borderId="0" xfId="43" applyFont="1" applyFill="1" applyBorder="1" applyAlignment="1">
      <alignment horizontal="right"/>
    </xf>
    <xf numFmtId="43" fontId="4" fillId="0" borderId="25" xfId="43" applyFont="1" applyFill="1" applyBorder="1" applyAlignment="1">
      <alignment horizontal="right"/>
    </xf>
    <xf numFmtId="43" fontId="4" fillId="0" borderId="23" xfId="43" applyFont="1" applyFill="1" applyBorder="1" applyAlignment="1">
      <alignment horizontal="right"/>
    </xf>
    <xf numFmtId="43" fontId="4" fillId="0" borderId="21" xfId="43" applyFont="1" applyFill="1" applyBorder="1" applyAlignment="1">
      <alignment horizontal="right"/>
    </xf>
    <xf numFmtId="184" fontId="4" fillId="2" borderId="0" xfId="43" applyNumberFormat="1" applyFont="1" applyFill="1" applyBorder="1" applyAlignment="1">
      <alignment horizontal="center"/>
    </xf>
    <xf numFmtId="43" fontId="4" fillId="33" borderId="25" xfId="43" applyFont="1" applyFill="1" applyBorder="1" applyAlignment="1">
      <alignment/>
    </xf>
    <xf numFmtId="43" fontId="4" fillId="33" borderId="15" xfId="43" applyFont="1" applyFill="1" applyBorder="1" applyAlignment="1">
      <alignment/>
    </xf>
    <xf numFmtId="43" fontId="4" fillId="33" borderId="0" xfId="43" applyFont="1" applyFill="1" applyBorder="1" applyAlignment="1">
      <alignment/>
    </xf>
    <xf numFmtId="43" fontId="4" fillId="33" borderId="12" xfId="43" applyFont="1" applyFill="1" applyBorder="1" applyAlignment="1">
      <alignment horizontal="right"/>
    </xf>
    <xf numFmtId="43" fontId="4" fillId="33" borderId="13" xfId="43" applyFont="1" applyFill="1" applyBorder="1" applyAlignment="1">
      <alignment horizontal="right"/>
    </xf>
    <xf numFmtId="10" fontId="4" fillId="33" borderId="13" xfId="61" applyNumberFormat="1" applyFont="1" applyFill="1" applyBorder="1" applyAlignment="1">
      <alignment horizontal="right"/>
    </xf>
    <xf numFmtId="10" fontId="4" fillId="33" borderId="14" xfId="61" applyNumberFormat="1" applyFont="1" applyFill="1" applyBorder="1" applyAlignment="1">
      <alignment horizontal="right"/>
    </xf>
    <xf numFmtId="10" fontId="4" fillId="33" borderId="12" xfId="61" applyNumberFormat="1" applyFont="1" applyFill="1" applyBorder="1" applyAlignment="1">
      <alignment horizontal="right"/>
    </xf>
    <xf numFmtId="10" fontId="4" fillId="33" borderId="15" xfId="61" applyNumberFormat="1" applyFont="1" applyFill="1" applyBorder="1" applyAlignment="1">
      <alignment horizontal="right"/>
    </xf>
    <xf numFmtId="10" fontId="4" fillId="33" borderId="21" xfId="61" applyNumberFormat="1" applyFont="1" applyFill="1" applyBorder="1" applyAlignment="1">
      <alignment horizontal="right"/>
    </xf>
    <xf numFmtId="10" fontId="4" fillId="33" borderId="25" xfId="61" applyNumberFormat="1" applyFont="1" applyFill="1" applyBorder="1" applyAlignment="1">
      <alignment horizontal="right"/>
    </xf>
    <xf numFmtId="10" fontId="4" fillId="33" borderId="23" xfId="61" applyNumberFormat="1" applyFont="1" applyFill="1" applyBorder="1" applyAlignment="1">
      <alignment horizontal="right"/>
    </xf>
    <xf numFmtId="10" fontId="4" fillId="33" borderId="0" xfId="61" applyNumberFormat="1" applyFont="1" applyFill="1" applyBorder="1" applyAlignment="1">
      <alignment horizontal="right"/>
    </xf>
    <xf numFmtId="43" fontId="4" fillId="33" borderId="14" xfId="43" applyFont="1" applyFill="1" applyBorder="1" applyAlignment="1">
      <alignment horizontal="right"/>
    </xf>
    <xf numFmtId="43" fontId="4" fillId="33" borderId="15" xfId="43" applyFont="1" applyFill="1" applyBorder="1" applyAlignment="1">
      <alignment horizontal="right"/>
    </xf>
    <xf numFmtId="43" fontId="4" fillId="33" borderId="0" xfId="43" applyFont="1" applyFill="1" applyBorder="1" applyAlignment="1">
      <alignment horizontal="right"/>
    </xf>
    <xf numFmtId="43" fontId="4" fillId="33" borderId="21" xfId="43" applyFont="1" applyFill="1" applyBorder="1" applyAlignment="1">
      <alignment horizontal="right"/>
    </xf>
    <xf numFmtId="43" fontId="4" fillId="33" borderId="23" xfId="43" applyFont="1" applyFill="1" applyBorder="1" applyAlignment="1">
      <alignment horizontal="right"/>
    </xf>
    <xf numFmtId="10" fontId="4" fillId="33" borderId="25" xfId="61" applyNumberFormat="1" applyFont="1" applyFill="1" applyBorder="1" applyAlignment="1">
      <alignment/>
    </xf>
    <xf numFmtId="10" fontId="4" fillId="33" borderId="15" xfId="61" applyNumberFormat="1" applyFont="1" applyFill="1" applyBorder="1" applyAlignment="1">
      <alignment/>
    </xf>
    <xf numFmtId="10" fontId="4" fillId="33" borderId="0" xfId="61" applyNumberFormat="1" applyFont="1" applyFill="1" applyBorder="1" applyAlignment="1">
      <alignment/>
    </xf>
    <xf numFmtId="184" fontId="4" fillId="33" borderId="23" xfId="43" applyNumberFormat="1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184" fontId="53" fillId="0" borderId="15" xfId="43" applyNumberFormat="1" applyFont="1" applyBorder="1" applyAlignment="1">
      <alignment/>
    </xf>
    <xf numFmtId="10" fontId="53" fillId="0" borderId="0" xfId="61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84" fontId="4" fillId="0" borderId="11" xfId="43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184" fontId="54" fillId="0" borderId="0" xfId="43" applyNumberFormat="1" applyFont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4" fillId="0" borderId="15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10" fontId="53" fillId="0" borderId="15" xfId="61" applyNumberFormat="1" applyFont="1" applyBorder="1" applyAlignment="1">
      <alignment/>
    </xf>
    <xf numFmtId="0" fontId="53" fillId="0" borderId="15" xfId="0" applyFont="1" applyBorder="1" applyAlignment="1">
      <alignment/>
    </xf>
    <xf numFmtId="10" fontId="53" fillId="0" borderId="15" xfId="61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43" fontId="53" fillId="0" borderId="15" xfId="43" applyFont="1" applyBorder="1" applyAlignment="1">
      <alignment/>
    </xf>
    <xf numFmtId="43" fontId="53" fillId="0" borderId="0" xfId="43" applyFont="1" applyBorder="1" applyAlignment="1">
      <alignment/>
    </xf>
    <xf numFmtId="10" fontId="53" fillId="0" borderId="0" xfId="61" applyNumberFormat="1" applyFont="1" applyFill="1" applyBorder="1" applyAlignment="1">
      <alignment/>
    </xf>
    <xf numFmtId="43" fontId="53" fillId="0" borderId="0" xfId="43" applyFont="1" applyFill="1" applyBorder="1" applyAlignment="1">
      <alignment/>
    </xf>
    <xf numFmtId="43" fontId="53" fillId="0" borderId="15" xfId="43" applyFont="1" applyFill="1" applyBorder="1" applyAlignment="1">
      <alignment/>
    </xf>
    <xf numFmtId="184" fontId="53" fillId="0" borderId="0" xfId="43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2" borderId="14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43" fontId="53" fillId="0" borderId="23" xfId="43" applyFont="1" applyBorder="1" applyAlignment="1">
      <alignment/>
    </xf>
    <xf numFmtId="10" fontId="53" fillId="0" borderId="23" xfId="61" applyNumberFormat="1" applyFont="1" applyBorder="1" applyAlignment="1">
      <alignment/>
    </xf>
    <xf numFmtId="0" fontId="53" fillId="0" borderId="23" xfId="0" applyFont="1" applyBorder="1" applyAlignment="1">
      <alignment/>
    </xf>
    <xf numFmtId="43" fontId="53" fillId="0" borderId="23" xfId="43" applyFont="1" applyFill="1" applyBorder="1" applyAlignment="1">
      <alignment/>
    </xf>
    <xf numFmtId="10" fontId="53" fillId="0" borderId="23" xfId="61" applyNumberFormat="1" applyFont="1" applyFill="1" applyBorder="1" applyAlignment="1">
      <alignment/>
    </xf>
    <xf numFmtId="0" fontId="54" fillId="0" borderId="23" xfId="0" applyFont="1" applyBorder="1" applyAlignment="1">
      <alignment/>
    </xf>
    <xf numFmtId="0" fontId="4" fillId="33" borderId="14" xfId="0" applyFont="1" applyFill="1" applyBorder="1" applyAlignment="1">
      <alignment/>
    </xf>
    <xf numFmtId="184" fontId="53" fillId="0" borderId="23" xfId="43" applyNumberFormat="1" applyFont="1" applyBorder="1" applyAlignment="1">
      <alignment/>
    </xf>
    <xf numFmtId="0" fontId="53" fillId="0" borderId="23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4" fillId="0" borderId="14" xfId="0" applyFont="1" applyBorder="1" applyAlignment="1">
      <alignment/>
    </xf>
    <xf numFmtId="43" fontId="4" fillId="2" borderId="13" xfId="43" applyFont="1" applyFill="1" applyBorder="1" applyAlignment="1">
      <alignment horizontal="left" vertical="center"/>
    </xf>
    <xf numFmtId="0" fontId="4" fillId="2" borderId="13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43" fontId="4" fillId="4" borderId="36" xfId="43" applyFont="1" applyFill="1" applyBorder="1" applyAlignment="1">
      <alignment/>
    </xf>
    <xf numFmtId="43" fontId="4" fillId="4" borderId="37" xfId="43" applyFont="1" applyFill="1" applyBorder="1" applyAlignment="1">
      <alignment/>
    </xf>
    <xf numFmtId="184" fontId="4" fillId="4" borderId="22" xfId="43" applyNumberFormat="1" applyFont="1" applyFill="1" applyBorder="1" applyAlignment="1">
      <alignment/>
    </xf>
    <xf numFmtId="184" fontId="4" fillId="4" borderId="36" xfId="43" applyNumberFormat="1" applyFont="1" applyFill="1" applyBorder="1" applyAlignment="1">
      <alignment/>
    </xf>
    <xf numFmtId="184" fontId="4" fillId="4" borderId="37" xfId="43" applyNumberFormat="1" applyFont="1" applyFill="1" applyBorder="1" applyAlignment="1">
      <alignment/>
    </xf>
    <xf numFmtId="184" fontId="4" fillId="4" borderId="16" xfId="43" applyNumberFormat="1" applyFont="1" applyFill="1" applyBorder="1" applyAlignment="1">
      <alignment horizontal="right"/>
    </xf>
    <xf numFmtId="184" fontId="4" fillId="4" borderId="38" xfId="43" applyNumberFormat="1" applyFont="1" applyFill="1" applyBorder="1" applyAlignment="1">
      <alignment horizontal="right"/>
    </xf>
    <xf numFmtId="184" fontId="4" fillId="4" borderId="35" xfId="43" applyNumberFormat="1" applyFont="1" applyFill="1" applyBorder="1" applyAlignment="1">
      <alignment horizontal="right"/>
    </xf>
    <xf numFmtId="184" fontId="4" fillId="4" borderId="37" xfId="43" applyNumberFormat="1" applyFont="1" applyFill="1" applyBorder="1" applyAlignment="1">
      <alignment horizontal="right"/>
    </xf>
    <xf numFmtId="184" fontId="4" fillId="4" borderId="22" xfId="43" applyNumberFormat="1" applyFont="1" applyFill="1" applyBorder="1" applyAlignment="1">
      <alignment horizontal="right"/>
    </xf>
    <xf numFmtId="184" fontId="4" fillId="4" borderId="36" xfId="43" applyNumberFormat="1" applyFont="1" applyFill="1" applyBorder="1" applyAlignment="1">
      <alignment horizontal="right"/>
    </xf>
    <xf numFmtId="184" fontId="4" fillId="4" borderId="39" xfId="43" applyNumberFormat="1" applyFont="1" applyFill="1" applyBorder="1" applyAlignment="1">
      <alignment horizontal="right"/>
    </xf>
    <xf numFmtId="184" fontId="4" fillId="4" borderId="26" xfId="43" applyNumberFormat="1" applyFont="1" applyFill="1" applyBorder="1" applyAlignment="1">
      <alignment horizontal="right"/>
    </xf>
    <xf numFmtId="0" fontId="0" fillId="14" borderId="0" xfId="0" applyFill="1" applyAlignment="1">
      <alignment/>
    </xf>
    <xf numFmtId="0" fontId="0" fillId="14" borderId="40" xfId="0" applyFill="1" applyBorder="1" applyAlignment="1">
      <alignment/>
    </xf>
    <xf numFmtId="0" fontId="0" fillId="14" borderId="4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9" xfId="0" applyFill="1" applyBorder="1" applyAlignment="1">
      <alignment/>
    </xf>
    <xf numFmtId="0" fontId="55" fillId="35" borderId="42" xfId="0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6" fillId="35" borderId="43" xfId="0" applyFont="1" applyFill="1" applyBorder="1" applyAlignment="1">
      <alignment horizontal="left" vertical="center"/>
    </xf>
    <xf numFmtId="0" fontId="52" fillId="35" borderId="35" xfId="0" applyFont="1" applyFill="1" applyBorder="1" applyAlignment="1">
      <alignment/>
    </xf>
    <xf numFmtId="0" fontId="55" fillId="35" borderId="42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/>
    </xf>
    <xf numFmtId="0" fontId="55" fillId="35" borderId="33" xfId="0" applyFont="1" applyFill="1" applyBorder="1" applyAlignment="1">
      <alignment/>
    </xf>
    <xf numFmtId="0" fontId="33" fillId="35" borderId="32" xfId="0" applyFont="1" applyFill="1" applyBorder="1" applyAlignment="1">
      <alignment horizontal="center" vertical="center"/>
    </xf>
    <xf numFmtId="0" fontId="33" fillId="35" borderId="33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horizontal="center" vertical="center" wrapText="1"/>
    </xf>
    <xf numFmtId="0" fontId="33" fillId="35" borderId="3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/>
    </xf>
    <xf numFmtId="0" fontId="55" fillId="35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56" fillId="35" borderId="44" xfId="0" applyFont="1" applyFill="1" applyBorder="1" applyAlignment="1">
      <alignment horizontal="left" vertical="center"/>
    </xf>
    <xf numFmtId="0" fontId="52" fillId="35" borderId="45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2" xfId="0" applyFont="1" applyBorder="1" applyAlignment="1">
      <alignment/>
    </xf>
    <xf numFmtId="0" fontId="53" fillId="0" borderId="0" xfId="0" applyFont="1" applyAlignment="1">
      <alignment/>
    </xf>
    <xf numFmtId="0" fontId="6" fillId="0" borderId="12" xfId="0" applyFont="1" applyFill="1" applyBorder="1" applyAlignment="1" applyProtection="1">
      <alignment/>
      <protection/>
    </xf>
    <xf numFmtId="0" fontId="53" fillId="0" borderId="12" xfId="0" applyFont="1" applyFill="1" applyBorder="1" applyAlignment="1" applyProtection="1">
      <alignment/>
      <protection/>
    </xf>
    <xf numFmtId="0" fontId="53" fillId="2" borderId="12" xfId="0" applyFont="1" applyFill="1" applyBorder="1" applyAlignment="1" applyProtection="1">
      <alignment/>
      <protection/>
    </xf>
    <xf numFmtId="0" fontId="4" fillId="4" borderId="12" xfId="15" applyFont="1" applyFill="1" applyBorder="1" applyAlignment="1" applyProtection="1">
      <alignment/>
      <protection/>
    </xf>
    <xf numFmtId="0" fontId="53" fillId="4" borderId="0" xfId="0" applyFont="1" applyFill="1" applyAlignment="1">
      <alignment/>
    </xf>
    <xf numFmtId="0" fontId="53" fillId="2" borderId="0" xfId="0" applyFont="1" applyFill="1" applyAlignment="1">
      <alignment/>
    </xf>
    <xf numFmtId="0" fontId="54" fillId="2" borderId="12" xfId="0" applyFont="1" applyFill="1" applyBorder="1" applyAlignment="1">
      <alignment/>
    </xf>
    <xf numFmtId="0" fontId="0" fillId="0" borderId="0" xfId="0" applyAlignment="1">
      <alignment/>
    </xf>
    <xf numFmtId="0" fontId="53" fillId="2" borderId="12" xfId="0" applyFont="1" applyFill="1" applyBorder="1" applyAlignment="1" applyProtection="1">
      <alignment horizontal="left" vertical="center" wrapText="1"/>
      <protection/>
    </xf>
    <xf numFmtId="0" fontId="53" fillId="2" borderId="0" xfId="0" applyFont="1" applyFill="1" applyAlignment="1" applyProtection="1">
      <alignment horizontal="left" vertical="center" wrapText="1"/>
      <protection/>
    </xf>
    <xf numFmtId="0" fontId="53" fillId="2" borderId="16" xfId="0" applyFont="1" applyFill="1" applyBorder="1" applyAlignment="1" applyProtection="1">
      <alignment/>
      <protection/>
    </xf>
    <xf numFmtId="0" fontId="53" fillId="0" borderId="22" xfId="0" applyFont="1" applyBorder="1" applyAlignment="1">
      <alignment/>
    </xf>
    <xf numFmtId="0" fontId="54" fillId="2" borderId="16" xfId="0" applyFont="1" applyFill="1" applyBorder="1" applyAlignment="1">
      <alignment/>
    </xf>
    <xf numFmtId="0" fontId="0" fillId="0" borderId="22" xfId="0" applyBorder="1" applyAlignment="1">
      <alignment/>
    </xf>
    <xf numFmtId="0" fontId="4" fillId="0" borderId="12" xfId="15" applyFont="1" applyBorder="1" applyAlignment="1" applyProtection="1">
      <alignment/>
      <protection/>
    </xf>
    <xf numFmtId="0" fontId="53" fillId="2" borderId="22" xfId="0" applyFont="1" applyFill="1" applyBorder="1" applyAlignment="1">
      <alignment/>
    </xf>
    <xf numFmtId="0" fontId="4" fillId="2" borderId="12" xfId="0" applyFont="1" applyFill="1" applyBorder="1" applyAlignment="1" applyProtection="1">
      <alignment/>
      <protection/>
    </xf>
    <xf numFmtId="0" fontId="53" fillId="4" borderId="12" xfId="0" applyFont="1" applyFill="1" applyBorder="1" applyAlignment="1">
      <alignment/>
    </xf>
    <xf numFmtId="0" fontId="53" fillId="4" borderId="12" xfId="0" applyFont="1" applyFill="1" applyBorder="1" applyAlignment="1" applyProtection="1">
      <alignment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137"/>
  <sheetViews>
    <sheetView tabSelected="1" view="pageBreakPreview" zoomScale="110" zoomScaleSheetLayoutView="110" zoomScalePageLayoutView="0" workbookViewId="0" topLeftCell="A1">
      <pane xSplit="1" ySplit="2" topLeftCell="V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8" sqref="V18"/>
    </sheetView>
  </sheetViews>
  <sheetFormatPr defaultColWidth="9.140625" defaultRowHeight="15" outlineLevelRow="1"/>
  <cols>
    <col min="1" max="1" width="53.421875" style="1" customWidth="1"/>
    <col min="2" max="6" width="12.7109375" style="1" customWidth="1"/>
    <col min="7" max="10" width="12.57421875" style="1" customWidth="1"/>
    <col min="11" max="11" width="12.28125" style="1" customWidth="1"/>
    <col min="12" max="12" width="12.57421875" style="1" customWidth="1"/>
    <col min="13" max="13" width="13.28125" style="1" customWidth="1"/>
    <col min="14" max="15" width="12.421875" style="1" customWidth="1"/>
    <col min="16" max="16" width="12.7109375" style="1" customWidth="1"/>
    <col min="17" max="17" width="12.57421875" style="1" customWidth="1"/>
    <col min="18" max="26" width="12.421875" style="1" customWidth="1"/>
    <col min="27" max="27" width="12.8515625" style="239" bestFit="1" customWidth="1"/>
    <col min="28" max="28" width="12.57421875" style="239" bestFit="1" customWidth="1"/>
    <col min="29" max="29" width="12.7109375" style="1" bestFit="1" customWidth="1"/>
    <col min="30" max="16384" width="9.140625" style="1" customWidth="1"/>
  </cols>
  <sheetData>
    <row r="1" spans="1:29" ht="15">
      <c r="A1" s="305" t="s">
        <v>14</v>
      </c>
      <c r="B1" s="307">
        <v>2005</v>
      </c>
      <c r="C1" s="308"/>
      <c r="D1" s="308"/>
      <c r="E1" s="309"/>
      <c r="F1" s="307">
        <v>2006</v>
      </c>
      <c r="G1" s="308"/>
      <c r="H1" s="308"/>
      <c r="I1" s="309"/>
      <c r="J1" s="307">
        <v>2007</v>
      </c>
      <c r="K1" s="308"/>
      <c r="L1" s="308"/>
      <c r="M1" s="309"/>
      <c r="N1" s="307">
        <v>2008</v>
      </c>
      <c r="O1" s="310"/>
      <c r="P1" s="310"/>
      <c r="Q1" s="311"/>
      <c r="R1" s="296">
        <v>2009</v>
      </c>
      <c r="S1" s="312"/>
      <c r="T1" s="312"/>
      <c r="U1" s="313"/>
      <c r="V1" s="296">
        <v>2010</v>
      </c>
      <c r="W1" s="297"/>
      <c r="X1" s="297"/>
      <c r="Y1" s="313"/>
      <c r="Z1" s="296">
        <v>2011</v>
      </c>
      <c r="AA1" s="297"/>
      <c r="AB1" s="297"/>
      <c r="AC1" s="298"/>
    </row>
    <row r="2" spans="1:29" ht="17.25" customHeight="1">
      <c r="A2" s="306"/>
      <c r="B2" s="44" t="s">
        <v>0</v>
      </c>
      <c r="C2" s="14" t="s">
        <v>1</v>
      </c>
      <c r="D2" s="23" t="s">
        <v>2</v>
      </c>
      <c r="E2" s="128" t="s">
        <v>3</v>
      </c>
      <c r="F2" s="44" t="s">
        <v>0</v>
      </c>
      <c r="G2" s="14" t="s">
        <v>1</v>
      </c>
      <c r="H2" s="23" t="s">
        <v>2</v>
      </c>
      <c r="I2" s="128" t="s">
        <v>3</v>
      </c>
      <c r="J2" s="11" t="s">
        <v>0</v>
      </c>
      <c r="K2" s="12" t="s">
        <v>1</v>
      </c>
      <c r="L2" s="14" t="s">
        <v>2</v>
      </c>
      <c r="M2" s="13" t="s">
        <v>3</v>
      </c>
      <c r="N2" s="11" t="s">
        <v>0</v>
      </c>
      <c r="O2" s="14" t="s">
        <v>1</v>
      </c>
      <c r="P2" s="23" t="s">
        <v>2</v>
      </c>
      <c r="Q2" s="13" t="s">
        <v>3</v>
      </c>
      <c r="R2" s="44" t="s">
        <v>0</v>
      </c>
      <c r="S2" s="23" t="s">
        <v>1</v>
      </c>
      <c r="T2" s="14" t="s">
        <v>2</v>
      </c>
      <c r="U2" s="58" t="s">
        <v>3</v>
      </c>
      <c r="V2" s="44" t="s">
        <v>0</v>
      </c>
      <c r="W2" s="14" t="s">
        <v>1</v>
      </c>
      <c r="X2" s="38" t="s">
        <v>2</v>
      </c>
      <c r="Y2" s="13" t="s">
        <v>3</v>
      </c>
      <c r="Z2" s="44" t="s">
        <v>0</v>
      </c>
      <c r="AA2" s="228" t="s">
        <v>1</v>
      </c>
      <c r="AB2" s="243" t="s">
        <v>2</v>
      </c>
      <c r="AC2" s="23" t="s">
        <v>3</v>
      </c>
    </row>
    <row r="3" spans="1:29" s="72" customFormat="1" ht="4.5" customHeight="1">
      <c r="A3" s="255"/>
      <c r="B3" s="127"/>
      <c r="C3" s="130"/>
      <c r="D3" s="129"/>
      <c r="E3" s="126"/>
      <c r="F3" s="127"/>
      <c r="G3" s="130"/>
      <c r="H3" s="129"/>
      <c r="I3" s="126"/>
      <c r="J3" s="74"/>
      <c r="K3" s="75"/>
      <c r="L3" s="75"/>
      <c r="M3" s="76"/>
      <c r="N3" s="74"/>
      <c r="O3" s="77"/>
      <c r="P3" s="78"/>
      <c r="Q3" s="76"/>
      <c r="R3" s="79"/>
      <c r="S3" s="80"/>
      <c r="T3" s="77"/>
      <c r="U3" s="81"/>
      <c r="V3" s="79"/>
      <c r="W3" s="77"/>
      <c r="X3" s="78"/>
      <c r="Y3" s="76"/>
      <c r="Z3" s="79"/>
      <c r="AA3" s="236"/>
      <c r="AB3" s="241"/>
      <c r="AC3" s="256"/>
    </row>
    <row r="4" spans="1:29" ht="15">
      <c r="A4" s="302" t="s">
        <v>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4"/>
    </row>
    <row r="5" spans="1:29" ht="4.5" customHeight="1">
      <c r="A5" s="7"/>
      <c r="B5" s="45"/>
      <c r="C5" s="8"/>
      <c r="D5" s="39"/>
      <c r="E5" s="24"/>
      <c r="F5" s="45"/>
      <c r="G5" s="8"/>
      <c r="H5" s="8"/>
      <c r="I5" s="24"/>
      <c r="J5" s="5"/>
      <c r="K5" s="6"/>
      <c r="L5" s="6"/>
      <c r="M5" s="7"/>
      <c r="N5" s="5"/>
      <c r="O5" s="8"/>
      <c r="P5" s="24"/>
      <c r="Q5" s="7"/>
      <c r="R5" s="45"/>
      <c r="S5" s="39"/>
      <c r="T5" s="8"/>
      <c r="U5" s="59"/>
      <c r="V5" s="45"/>
      <c r="W5" s="8"/>
      <c r="X5" s="24"/>
      <c r="Y5" s="7"/>
      <c r="Z5" s="45"/>
      <c r="AA5" s="237"/>
      <c r="AB5" s="242"/>
      <c r="AC5" s="257"/>
    </row>
    <row r="6" spans="1:29" ht="15">
      <c r="A6" s="258" t="s">
        <v>107</v>
      </c>
      <c r="B6" s="139">
        <v>308929</v>
      </c>
      <c r="C6" s="140">
        <v>310690</v>
      </c>
      <c r="D6" s="150">
        <v>324763</v>
      </c>
      <c r="E6" s="141">
        <v>323890</v>
      </c>
      <c r="F6" s="139">
        <v>325614</v>
      </c>
      <c r="G6" s="140">
        <v>334221</v>
      </c>
      <c r="H6" s="140">
        <v>345486</v>
      </c>
      <c r="I6" s="141">
        <v>346771</v>
      </c>
      <c r="J6" s="15">
        <v>344390</v>
      </c>
      <c r="K6" s="16">
        <v>353495</v>
      </c>
      <c r="L6" s="16">
        <v>369513</v>
      </c>
      <c r="M6" s="17">
        <v>368530</v>
      </c>
      <c r="N6" s="15">
        <v>372009</v>
      </c>
      <c r="O6" s="18">
        <v>374507</v>
      </c>
      <c r="P6" s="25">
        <v>382255</v>
      </c>
      <c r="Q6" s="17">
        <v>385636</v>
      </c>
      <c r="R6" s="46">
        <v>385419</v>
      </c>
      <c r="S6" s="40">
        <v>404461</v>
      </c>
      <c r="T6" s="18">
        <v>418341</v>
      </c>
      <c r="U6" s="60">
        <v>422083</v>
      </c>
      <c r="V6" s="46">
        <v>434161</v>
      </c>
      <c r="W6" s="18">
        <v>439536</v>
      </c>
      <c r="X6" s="18">
        <v>455835</v>
      </c>
      <c r="Y6" s="17">
        <v>455414</v>
      </c>
      <c r="Z6" s="46">
        <v>463861</v>
      </c>
      <c r="AA6" s="25">
        <v>491504</v>
      </c>
      <c r="AB6" s="18">
        <v>524706</v>
      </c>
      <c r="AC6" s="40">
        <v>521748</v>
      </c>
    </row>
    <row r="7" spans="1:29" ht="15">
      <c r="A7" s="259" t="s">
        <v>33</v>
      </c>
      <c r="B7" s="152">
        <v>285132</v>
      </c>
      <c r="C7" s="153">
        <v>290898</v>
      </c>
      <c r="D7" s="154">
        <v>299486</v>
      </c>
      <c r="E7" s="155">
        <v>297946</v>
      </c>
      <c r="F7" s="152">
        <v>298064</v>
      </c>
      <c r="G7" s="153">
        <v>305505</v>
      </c>
      <c r="H7" s="153">
        <v>315901</v>
      </c>
      <c r="I7" s="155">
        <v>316290</v>
      </c>
      <c r="J7" s="90">
        <v>312768</v>
      </c>
      <c r="K7" s="91">
        <v>320742</v>
      </c>
      <c r="L7" s="91">
        <v>334694</v>
      </c>
      <c r="M7" s="93">
        <v>334065</v>
      </c>
      <c r="N7" s="90">
        <v>332415</v>
      </c>
      <c r="O7" s="92">
        <v>330220</v>
      </c>
      <c r="P7" s="94">
        <v>333448</v>
      </c>
      <c r="Q7" s="93">
        <v>333067</v>
      </c>
      <c r="R7" s="95">
        <v>316956</v>
      </c>
      <c r="S7" s="96">
        <v>332881</v>
      </c>
      <c r="T7" s="92">
        <v>343843</v>
      </c>
      <c r="U7" s="97">
        <v>343694</v>
      </c>
      <c r="V7" s="95">
        <v>351769</v>
      </c>
      <c r="W7" s="92">
        <v>356930</v>
      </c>
      <c r="X7" s="94">
        <v>371853</v>
      </c>
      <c r="Y7" s="93">
        <v>366169</v>
      </c>
      <c r="Z7" s="95">
        <v>370737</v>
      </c>
      <c r="AA7" s="94">
        <v>391856</v>
      </c>
      <c r="AB7" s="92">
        <v>421437</v>
      </c>
      <c r="AC7" s="96">
        <v>418158</v>
      </c>
    </row>
    <row r="8" spans="1:29" ht="15" outlineLevel="1">
      <c r="A8" s="7" t="s">
        <v>120</v>
      </c>
      <c r="B8" s="193">
        <v>0</v>
      </c>
      <c r="C8" s="194">
        <v>0</v>
      </c>
      <c r="D8" s="195">
        <v>0</v>
      </c>
      <c r="E8" s="196">
        <v>0</v>
      </c>
      <c r="F8" s="193">
        <v>0</v>
      </c>
      <c r="G8" s="194">
        <v>0</v>
      </c>
      <c r="H8" s="194">
        <v>0</v>
      </c>
      <c r="I8" s="196">
        <v>0</v>
      </c>
      <c r="J8" s="197">
        <v>0</v>
      </c>
      <c r="K8" s="198">
        <v>0</v>
      </c>
      <c r="L8" s="198">
        <v>0</v>
      </c>
      <c r="M8" s="199">
        <v>0</v>
      </c>
      <c r="N8" s="197">
        <v>0</v>
      </c>
      <c r="O8" s="200">
        <v>0</v>
      </c>
      <c r="P8" s="201">
        <v>0</v>
      </c>
      <c r="Q8" s="173">
        <v>0.0025490366803075657</v>
      </c>
      <c r="R8" s="171">
        <v>0.0016342962430116483</v>
      </c>
      <c r="S8" s="172">
        <v>0.001399899663843836</v>
      </c>
      <c r="T8" s="200">
        <v>0</v>
      </c>
      <c r="U8" s="204">
        <v>0</v>
      </c>
      <c r="V8" s="202">
        <v>0</v>
      </c>
      <c r="W8" s="200">
        <v>0</v>
      </c>
      <c r="X8" s="201">
        <v>0</v>
      </c>
      <c r="Y8" s="199">
        <v>0</v>
      </c>
      <c r="Z8" s="202">
        <v>0</v>
      </c>
      <c r="AA8" s="249">
        <v>0</v>
      </c>
      <c r="AB8" s="248">
        <v>0</v>
      </c>
      <c r="AC8" s="260">
        <v>0</v>
      </c>
    </row>
    <row r="9" spans="1:29" ht="15" outlineLevel="1">
      <c r="A9" s="7" t="s">
        <v>121</v>
      </c>
      <c r="B9" s="163">
        <v>0.49143905278958516</v>
      </c>
      <c r="C9" s="164">
        <v>0.4909109034781951</v>
      </c>
      <c r="D9" s="192">
        <v>0.4927542522855826</v>
      </c>
      <c r="E9" s="165">
        <v>0.49423385445684787</v>
      </c>
      <c r="F9" s="163">
        <v>0.4963900370390252</v>
      </c>
      <c r="G9" s="164">
        <v>0.48927513461318145</v>
      </c>
      <c r="H9" s="164">
        <v>0.4859307188011434</v>
      </c>
      <c r="I9" s="165">
        <v>0.4822820828986057</v>
      </c>
      <c r="J9" s="166">
        <v>0.48941387865766317</v>
      </c>
      <c r="K9" s="167">
        <v>0.4846979815552687</v>
      </c>
      <c r="L9" s="167">
        <v>0.4774092155819943</v>
      </c>
      <c r="M9" s="173">
        <v>0.47731130169278435</v>
      </c>
      <c r="N9" s="166">
        <v>0.4781101935833221</v>
      </c>
      <c r="O9" s="169">
        <v>0.481869662649143</v>
      </c>
      <c r="P9" s="170">
        <v>0.4847022624217269</v>
      </c>
      <c r="Q9" s="173">
        <v>0.4630359657366236</v>
      </c>
      <c r="R9" s="171">
        <v>0.4759051729577607</v>
      </c>
      <c r="S9" s="172">
        <v>0.4569891342551843</v>
      </c>
      <c r="T9" s="169">
        <v>0.45460864406138846</v>
      </c>
      <c r="U9" s="168">
        <v>0.45013296711609746</v>
      </c>
      <c r="V9" s="171">
        <v>0.44037138008181503</v>
      </c>
      <c r="W9" s="169">
        <v>0.439943406270137</v>
      </c>
      <c r="X9" s="170">
        <v>0.4340478629996262</v>
      </c>
      <c r="Y9" s="173">
        <v>0.4355584443248882</v>
      </c>
      <c r="Z9" s="171">
        <v>0.4351979975022725</v>
      </c>
      <c r="AA9" s="230">
        <v>0.4241940917071577</v>
      </c>
      <c r="AB9" s="244">
        <v>0.4143442554877716</v>
      </c>
      <c r="AC9" s="261">
        <v>0.38020317678963456</v>
      </c>
    </row>
    <row r="10" spans="1:29" ht="15" outlineLevel="1">
      <c r="A10" s="7" t="s">
        <v>122</v>
      </c>
      <c r="B10" s="193">
        <v>0</v>
      </c>
      <c r="C10" s="194">
        <v>0</v>
      </c>
      <c r="D10" s="195">
        <v>0</v>
      </c>
      <c r="E10" s="196">
        <v>0</v>
      </c>
      <c r="F10" s="193">
        <v>0</v>
      </c>
      <c r="G10" s="194">
        <v>0</v>
      </c>
      <c r="H10" s="194">
        <v>0</v>
      </c>
      <c r="I10" s="196">
        <v>0</v>
      </c>
      <c r="J10" s="197">
        <v>0</v>
      </c>
      <c r="K10" s="198">
        <v>0</v>
      </c>
      <c r="L10" s="198">
        <v>0</v>
      </c>
      <c r="M10" s="199">
        <v>0</v>
      </c>
      <c r="N10" s="197">
        <v>0</v>
      </c>
      <c r="O10" s="200">
        <v>0</v>
      </c>
      <c r="P10" s="201">
        <v>0</v>
      </c>
      <c r="Q10" s="199">
        <v>0</v>
      </c>
      <c r="R10" s="171">
        <v>0.0017163265563674454</v>
      </c>
      <c r="S10" s="172">
        <v>0.006344609635275068</v>
      </c>
      <c r="T10" s="169">
        <v>0.008626029903182557</v>
      </c>
      <c r="U10" s="168">
        <v>0.017774531996485245</v>
      </c>
      <c r="V10" s="171">
        <v>0.03088390392558753</v>
      </c>
      <c r="W10" s="169">
        <v>0.039450312386182164</v>
      </c>
      <c r="X10" s="170">
        <v>0.043060026408285</v>
      </c>
      <c r="Y10" s="173">
        <v>0.0542126722906636</v>
      </c>
      <c r="Z10" s="171">
        <v>0.059503097883405215</v>
      </c>
      <c r="AA10" s="230">
        <v>0.06976287207545628</v>
      </c>
      <c r="AB10" s="244">
        <v>0.07359818905316809</v>
      </c>
      <c r="AC10" s="261">
        <v>0.0852668130228287</v>
      </c>
    </row>
    <row r="11" spans="1:29" ht="15" outlineLevel="1">
      <c r="A11" s="7" t="s">
        <v>123</v>
      </c>
      <c r="B11" s="193">
        <v>0</v>
      </c>
      <c r="C11" s="194">
        <v>0</v>
      </c>
      <c r="D11" s="195">
        <v>0</v>
      </c>
      <c r="E11" s="196">
        <v>0</v>
      </c>
      <c r="F11" s="193">
        <v>0</v>
      </c>
      <c r="G11" s="194">
        <v>0</v>
      </c>
      <c r="H11" s="194">
        <v>0</v>
      </c>
      <c r="I11" s="196">
        <v>0</v>
      </c>
      <c r="J11" s="197">
        <v>0</v>
      </c>
      <c r="K11" s="198">
        <v>0</v>
      </c>
      <c r="L11" s="198">
        <v>0</v>
      </c>
      <c r="M11" s="199">
        <v>0</v>
      </c>
      <c r="N11" s="197">
        <v>0</v>
      </c>
      <c r="O11" s="200">
        <v>0</v>
      </c>
      <c r="P11" s="201">
        <v>0</v>
      </c>
      <c r="Q11" s="199">
        <v>0</v>
      </c>
      <c r="R11" s="202">
        <v>0</v>
      </c>
      <c r="S11" s="203">
        <v>0</v>
      </c>
      <c r="T11" s="200">
        <v>0</v>
      </c>
      <c r="U11" s="204">
        <v>0</v>
      </c>
      <c r="V11" s="202">
        <v>0</v>
      </c>
      <c r="W11" s="200">
        <v>0</v>
      </c>
      <c r="X11" s="170">
        <v>0.002111049258712448</v>
      </c>
      <c r="Y11" s="173">
        <v>0.0020236557436593486</v>
      </c>
      <c r="Z11" s="171">
        <v>0.0019097095784882546</v>
      </c>
      <c r="AA11" s="230">
        <v>0.0022150994242783064</v>
      </c>
      <c r="AB11" s="244">
        <v>0.001717931743060054</v>
      </c>
      <c r="AC11" s="261">
        <v>0.0017027056758450155</v>
      </c>
    </row>
    <row r="12" spans="1:29" ht="15" outlineLevel="1">
      <c r="A12" s="7" t="s">
        <v>124</v>
      </c>
      <c r="B12" s="193">
        <v>0</v>
      </c>
      <c r="C12" s="194">
        <v>0</v>
      </c>
      <c r="D12" s="195">
        <v>0</v>
      </c>
      <c r="E12" s="196">
        <v>0</v>
      </c>
      <c r="F12" s="193">
        <v>0</v>
      </c>
      <c r="G12" s="194">
        <v>0</v>
      </c>
      <c r="H12" s="194">
        <v>0</v>
      </c>
      <c r="I12" s="196">
        <v>0</v>
      </c>
      <c r="J12" s="197">
        <v>0</v>
      </c>
      <c r="K12" s="198">
        <v>0</v>
      </c>
      <c r="L12" s="198">
        <v>0</v>
      </c>
      <c r="M12" s="199">
        <v>0</v>
      </c>
      <c r="N12" s="197">
        <v>0</v>
      </c>
      <c r="O12" s="200">
        <v>0</v>
      </c>
      <c r="P12" s="201">
        <v>0</v>
      </c>
      <c r="Q12" s="173">
        <v>0.020581444574214798</v>
      </c>
      <c r="R12" s="171">
        <v>0.0243756231148803</v>
      </c>
      <c r="S12" s="172">
        <v>0.021154706937313934</v>
      </c>
      <c r="T12" s="169">
        <v>0.02061987593174792</v>
      </c>
      <c r="U12" s="168">
        <v>0.020512432570833357</v>
      </c>
      <c r="V12" s="171">
        <v>0.021386193780577593</v>
      </c>
      <c r="W12" s="169">
        <v>0.02371893648614574</v>
      </c>
      <c r="X12" s="170">
        <v>0.023708293330966808</v>
      </c>
      <c r="Y12" s="173">
        <v>0.025149589397245535</v>
      </c>
      <c r="Z12" s="171">
        <v>0.025222732017575803</v>
      </c>
      <c r="AA12" s="230">
        <v>0.02404965089216447</v>
      </c>
      <c r="AB12" s="244">
        <v>0.022138540280041856</v>
      </c>
      <c r="AC12" s="261">
        <v>0.024019628944083337</v>
      </c>
    </row>
    <row r="13" spans="1:29" ht="15" outlineLevel="1">
      <c r="A13" s="7" t="s">
        <v>125</v>
      </c>
      <c r="B13" s="163">
        <v>0.5085609472104148</v>
      </c>
      <c r="C13" s="164">
        <v>0.5090890965218049</v>
      </c>
      <c r="D13" s="192">
        <v>0.5072457477144173</v>
      </c>
      <c r="E13" s="165">
        <v>0.5057661455431521</v>
      </c>
      <c r="F13" s="163">
        <v>0.5036099629609748</v>
      </c>
      <c r="G13" s="164">
        <v>0.5107248653868185</v>
      </c>
      <c r="H13" s="164">
        <v>0.5140692811988566</v>
      </c>
      <c r="I13" s="165">
        <v>0.5177179171013943</v>
      </c>
      <c r="J13" s="166">
        <v>0.5105861213423368</v>
      </c>
      <c r="K13" s="167">
        <v>0.5153020184447312</v>
      </c>
      <c r="L13" s="167">
        <v>0.5225907844180057</v>
      </c>
      <c r="M13" s="173">
        <v>0.5226886983072156</v>
      </c>
      <c r="N13" s="166">
        <v>0.5218898064166779</v>
      </c>
      <c r="O13" s="169">
        <v>0.518130337350857</v>
      </c>
      <c r="P13" s="170">
        <v>0.5152977375782731</v>
      </c>
      <c r="Q13" s="173">
        <v>0.513833553008854</v>
      </c>
      <c r="R13" s="171">
        <v>0.49636858112797994</v>
      </c>
      <c r="S13" s="172">
        <v>0.5141116495083828</v>
      </c>
      <c r="T13" s="169">
        <v>0.5161454501036811</v>
      </c>
      <c r="U13" s="168">
        <v>0.511580068316584</v>
      </c>
      <c r="V13" s="171">
        <v>0.5073585222120198</v>
      </c>
      <c r="W13" s="169">
        <v>0.4968873448575351</v>
      </c>
      <c r="X13" s="170">
        <v>0.49707276800240957</v>
      </c>
      <c r="Y13" s="173">
        <v>0.4830556382435433</v>
      </c>
      <c r="Z13" s="171">
        <v>0.477481341220326</v>
      </c>
      <c r="AA13" s="230">
        <v>0.47910456902535625</v>
      </c>
      <c r="AB13" s="244">
        <v>0.4875841466221523</v>
      </c>
      <c r="AC13" s="261">
        <v>0.508135680771383</v>
      </c>
    </row>
    <row r="14" spans="1:29" ht="15" outlineLevel="1">
      <c r="A14" s="7" t="s">
        <v>146</v>
      </c>
      <c r="B14" s="193">
        <v>0</v>
      </c>
      <c r="C14" s="194">
        <v>0</v>
      </c>
      <c r="D14" s="195">
        <v>0</v>
      </c>
      <c r="E14" s="196">
        <v>0</v>
      </c>
      <c r="F14" s="193">
        <v>0</v>
      </c>
      <c r="G14" s="194">
        <v>0</v>
      </c>
      <c r="H14" s="194">
        <v>0</v>
      </c>
      <c r="I14" s="196">
        <v>0</v>
      </c>
      <c r="J14" s="197">
        <v>0</v>
      </c>
      <c r="K14" s="198">
        <v>0</v>
      </c>
      <c r="L14" s="198">
        <v>0</v>
      </c>
      <c r="M14" s="199">
        <v>0</v>
      </c>
      <c r="N14" s="197">
        <v>0</v>
      </c>
      <c r="O14" s="200">
        <v>0</v>
      </c>
      <c r="P14" s="201">
        <v>0</v>
      </c>
      <c r="Q14" s="199">
        <v>0</v>
      </c>
      <c r="R14" s="202">
        <v>0</v>
      </c>
      <c r="S14" s="203">
        <v>0</v>
      </c>
      <c r="T14" s="200">
        <v>0</v>
      </c>
      <c r="U14" s="204">
        <v>0</v>
      </c>
      <c r="V14" s="202">
        <v>0</v>
      </c>
      <c r="W14" s="200">
        <v>0</v>
      </c>
      <c r="X14" s="201">
        <v>0</v>
      </c>
      <c r="Y14" s="199">
        <v>0.0004506116028391262</v>
      </c>
      <c r="Z14" s="171">
        <v>0.0006851217979322269</v>
      </c>
      <c r="AA14" s="230">
        <v>0.0006737168755869503</v>
      </c>
      <c r="AB14" s="244">
        <v>0.0006169368138060967</v>
      </c>
      <c r="AC14" s="261">
        <v>0.0006719947962253503</v>
      </c>
    </row>
    <row r="15" spans="1:29" ht="3.75" customHeight="1">
      <c r="A15" s="7"/>
      <c r="B15" s="136"/>
      <c r="C15" s="137"/>
      <c r="D15" s="151"/>
      <c r="E15" s="138"/>
      <c r="F15" s="136"/>
      <c r="G15" s="137"/>
      <c r="H15" s="137"/>
      <c r="I15" s="138"/>
      <c r="J15" s="27"/>
      <c r="K15" s="28"/>
      <c r="L15" s="28"/>
      <c r="M15" s="29"/>
      <c r="N15" s="27"/>
      <c r="O15" s="30"/>
      <c r="P15" s="31"/>
      <c r="Q15" s="29"/>
      <c r="R15" s="47"/>
      <c r="S15" s="41"/>
      <c r="T15" s="30"/>
      <c r="U15" s="33"/>
      <c r="V15" s="47"/>
      <c r="W15" s="30"/>
      <c r="X15" s="31"/>
      <c r="Y15" s="29"/>
      <c r="Z15" s="47"/>
      <c r="AA15" s="237"/>
      <c r="AB15" s="245"/>
      <c r="AC15" s="262"/>
    </row>
    <row r="16" spans="1:29" ht="15">
      <c r="A16" s="259" t="s">
        <v>32</v>
      </c>
      <c r="B16" s="152">
        <v>23797</v>
      </c>
      <c r="C16" s="153">
        <v>19792</v>
      </c>
      <c r="D16" s="154">
        <v>25277</v>
      </c>
      <c r="E16" s="155">
        <v>25944</v>
      </c>
      <c r="F16" s="152">
        <v>27550</v>
      </c>
      <c r="G16" s="153">
        <v>28716</v>
      </c>
      <c r="H16" s="153">
        <v>29585</v>
      </c>
      <c r="I16" s="155">
        <v>30481</v>
      </c>
      <c r="J16" s="90">
        <v>31622</v>
      </c>
      <c r="K16" s="91">
        <v>32753</v>
      </c>
      <c r="L16" s="91">
        <v>34819</v>
      </c>
      <c r="M16" s="93">
        <v>34465</v>
      </c>
      <c r="N16" s="90">
        <v>39594</v>
      </c>
      <c r="O16" s="92">
        <v>44287</v>
      </c>
      <c r="P16" s="94">
        <v>48807</v>
      </c>
      <c r="Q16" s="93">
        <v>52569</v>
      </c>
      <c r="R16" s="95">
        <v>68463</v>
      </c>
      <c r="S16" s="96">
        <v>71580</v>
      </c>
      <c r="T16" s="92">
        <v>74498</v>
      </c>
      <c r="U16" s="97">
        <v>78389</v>
      </c>
      <c r="V16" s="95">
        <v>82392</v>
      </c>
      <c r="W16" s="92">
        <v>82606</v>
      </c>
      <c r="X16" s="94">
        <v>83982</v>
      </c>
      <c r="Y16" s="93">
        <v>89245</v>
      </c>
      <c r="Z16" s="95">
        <v>93124</v>
      </c>
      <c r="AA16" s="94">
        <v>99648</v>
      </c>
      <c r="AB16" s="92">
        <v>103269</v>
      </c>
      <c r="AC16" s="96">
        <v>103590</v>
      </c>
    </row>
    <row r="17" spans="1:29" s="72" customFormat="1" ht="15" outlineLevel="1">
      <c r="A17" s="7" t="s">
        <v>114</v>
      </c>
      <c r="B17" s="193">
        <v>0</v>
      </c>
      <c r="C17" s="194">
        <v>0</v>
      </c>
      <c r="D17" s="195">
        <v>0</v>
      </c>
      <c r="E17" s="196">
        <v>0</v>
      </c>
      <c r="F17" s="193">
        <v>0</v>
      </c>
      <c r="G17" s="194">
        <v>0</v>
      </c>
      <c r="H17" s="194">
        <v>0</v>
      </c>
      <c r="I17" s="196">
        <v>0</v>
      </c>
      <c r="J17" s="197">
        <v>0</v>
      </c>
      <c r="K17" s="198">
        <v>0</v>
      </c>
      <c r="L17" s="198">
        <v>0</v>
      </c>
      <c r="M17" s="199">
        <v>0</v>
      </c>
      <c r="N17" s="197">
        <v>0</v>
      </c>
      <c r="O17" s="200">
        <v>0</v>
      </c>
      <c r="P17" s="201">
        <v>0</v>
      </c>
      <c r="Q17" s="199">
        <v>0</v>
      </c>
      <c r="R17" s="202">
        <v>0</v>
      </c>
      <c r="S17" s="203">
        <v>0</v>
      </c>
      <c r="T17" s="200">
        <v>0</v>
      </c>
      <c r="U17" s="204">
        <v>0</v>
      </c>
      <c r="V17" s="202">
        <v>0</v>
      </c>
      <c r="W17" s="200">
        <v>0</v>
      </c>
      <c r="X17" s="201">
        <v>0</v>
      </c>
      <c r="Y17" s="199">
        <v>0</v>
      </c>
      <c r="Z17" s="202">
        <v>0</v>
      </c>
      <c r="AA17" s="251">
        <v>0</v>
      </c>
      <c r="AB17" s="252">
        <v>0</v>
      </c>
      <c r="AC17" s="263">
        <v>0</v>
      </c>
    </row>
    <row r="18" spans="1:29" s="72" customFormat="1" ht="15" outlineLevel="1">
      <c r="A18" s="7" t="s">
        <v>115</v>
      </c>
      <c r="B18" s="163">
        <v>0.3613900911879649</v>
      </c>
      <c r="C18" s="164">
        <v>0.45033346806790625</v>
      </c>
      <c r="D18" s="192">
        <v>0.36665743561340347</v>
      </c>
      <c r="E18" s="165">
        <v>0.3643231575701511</v>
      </c>
      <c r="F18" s="163">
        <v>0.3560798548094374</v>
      </c>
      <c r="G18" s="164">
        <v>0.3646747457863212</v>
      </c>
      <c r="H18" s="164">
        <v>0.3735338854149062</v>
      </c>
      <c r="I18" s="165">
        <v>0.3763327974803976</v>
      </c>
      <c r="J18" s="166">
        <v>0.3884953513376763</v>
      </c>
      <c r="K18" s="167">
        <v>0.40048239855891066</v>
      </c>
      <c r="L18" s="167">
        <v>0.4250265659553692</v>
      </c>
      <c r="M18" s="173">
        <v>0.38784273901059046</v>
      </c>
      <c r="N18" s="166">
        <v>0.44776986412082637</v>
      </c>
      <c r="O18" s="169">
        <v>0.4357260595660126</v>
      </c>
      <c r="P18" s="170">
        <v>0.4277869977667138</v>
      </c>
      <c r="Q18" s="173">
        <v>0.4301394357891533</v>
      </c>
      <c r="R18" s="171">
        <v>0.33914669237398304</v>
      </c>
      <c r="S18" s="172">
        <v>0.3368678401788209</v>
      </c>
      <c r="T18" s="169">
        <v>0.3399285886869446</v>
      </c>
      <c r="U18" s="168">
        <v>0.35038079322353904</v>
      </c>
      <c r="V18" s="171">
        <v>0.35687930867074474</v>
      </c>
      <c r="W18" s="169">
        <v>0.3759896375565939</v>
      </c>
      <c r="X18" s="170">
        <v>0.3783072563168298</v>
      </c>
      <c r="Y18" s="173">
        <v>0.36291108745587985</v>
      </c>
      <c r="Z18" s="171">
        <v>0.3499205360594476</v>
      </c>
      <c r="AA18" s="250">
        <v>0.3645833333333333</v>
      </c>
      <c r="AB18" s="246">
        <v>0.3857401543541624</v>
      </c>
      <c r="AC18" s="264">
        <v>0.3508832898928468</v>
      </c>
    </row>
    <row r="19" spans="1:29" s="72" customFormat="1" ht="15" outlineLevel="1">
      <c r="A19" s="7" t="s">
        <v>116</v>
      </c>
      <c r="B19" s="193">
        <v>0</v>
      </c>
      <c r="C19" s="194">
        <v>0</v>
      </c>
      <c r="D19" s="195">
        <v>0</v>
      </c>
      <c r="E19" s="196">
        <v>0</v>
      </c>
      <c r="F19" s="193">
        <v>0</v>
      </c>
      <c r="G19" s="194">
        <v>0</v>
      </c>
      <c r="H19" s="194">
        <v>0</v>
      </c>
      <c r="I19" s="196">
        <v>0</v>
      </c>
      <c r="J19" s="197">
        <v>0</v>
      </c>
      <c r="K19" s="198">
        <v>0</v>
      </c>
      <c r="L19" s="198">
        <v>0</v>
      </c>
      <c r="M19" s="199">
        <v>0</v>
      </c>
      <c r="N19" s="197">
        <v>0</v>
      </c>
      <c r="O19" s="200">
        <v>0</v>
      </c>
      <c r="P19" s="201">
        <v>0</v>
      </c>
      <c r="Q19" s="199">
        <v>0</v>
      </c>
      <c r="R19" s="171">
        <v>0.22416487737902224</v>
      </c>
      <c r="S19" s="172">
        <v>0.23880972338642079</v>
      </c>
      <c r="T19" s="169">
        <v>0.23620768342774304</v>
      </c>
      <c r="U19" s="168">
        <v>0.2244319993876692</v>
      </c>
      <c r="V19" s="171">
        <v>0.21828575589863095</v>
      </c>
      <c r="W19" s="169">
        <v>0.1875650679127424</v>
      </c>
      <c r="X19" s="170">
        <v>0.18082446238479674</v>
      </c>
      <c r="Y19" s="173">
        <v>0.18460417950585467</v>
      </c>
      <c r="Z19" s="171">
        <v>0.1968128516816288</v>
      </c>
      <c r="AA19" s="250">
        <v>0.19251766217084137</v>
      </c>
      <c r="AB19" s="246">
        <v>0.18689054798632698</v>
      </c>
      <c r="AC19" s="264">
        <v>0.19316536345207067</v>
      </c>
    </row>
    <row r="20" spans="1:29" s="72" customFormat="1" ht="15" outlineLevel="1">
      <c r="A20" s="7" t="s">
        <v>117</v>
      </c>
      <c r="B20" s="193">
        <v>0</v>
      </c>
      <c r="C20" s="194">
        <v>0</v>
      </c>
      <c r="D20" s="195">
        <v>0</v>
      </c>
      <c r="E20" s="196">
        <v>0</v>
      </c>
      <c r="F20" s="193">
        <v>0</v>
      </c>
      <c r="G20" s="194">
        <v>0</v>
      </c>
      <c r="H20" s="194">
        <v>0</v>
      </c>
      <c r="I20" s="196">
        <v>0</v>
      </c>
      <c r="J20" s="197">
        <v>0</v>
      </c>
      <c r="K20" s="198">
        <v>0</v>
      </c>
      <c r="L20" s="198">
        <v>0</v>
      </c>
      <c r="M20" s="199">
        <v>0</v>
      </c>
      <c r="N20" s="197">
        <v>0</v>
      </c>
      <c r="O20" s="200">
        <v>0</v>
      </c>
      <c r="P20" s="201">
        <v>0</v>
      </c>
      <c r="Q20" s="199">
        <v>0</v>
      </c>
      <c r="R20" s="202">
        <v>0</v>
      </c>
      <c r="S20" s="203">
        <v>0</v>
      </c>
      <c r="T20" s="200">
        <v>0</v>
      </c>
      <c r="U20" s="204">
        <v>0</v>
      </c>
      <c r="V20" s="202">
        <v>0</v>
      </c>
      <c r="W20" s="200">
        <v>0</v>
      </c>
      <c r="X20" s="201">
        <v>0</v>
      </c>
      <c r="Y20" s="199">
        <v>0</v>
      </c>
      <c r="Z20" s="202">
        <v>0</v>
      </c>
      <c r="AA20" s="251">
        <v>0</v>
      </c>
      <c r="AB20" s="252">
        <v>0</v>
      </c>
      <c r="AC20" s="263">
        <v>0</v>
      </c>
    </row>
    <row r="21" spans="1:29" s="72" customFormat="1" ht="15" outlineLevel="1">
      <c r="A21" s="7" t="s">
        <v>118</v>
      </c>
      <c r="B21" s="193">
        <v>0</v>
      </c>
      <c r="C21" s="194">
        <v>0</v>
      </c>
      <c r="D21" s="195">
        <v>0</v>
      </c>
      <c r="E21" s="196">
        <v>0</v>
      </c>
      <c r="F21" s="193">
        <v>0</v>
      </c>
      <c r="G21" s="194">
        <v>0</v>
      </c>
      <c r="H21" s="194">
        <v>0</v>
      </c>
      <c r="I21" s="196">
        <v>0</v>
      </c>
      <c r="J21" s="197">
        <v>0</v>
      </c>
      <c r="K21" s="198">
        <v>0</v>
      </c>
      <c r="L21" s="198">
        <v>0</v>
      </c>
      <c r="M21" s="199">
        <v>0</v>
      </c>
      <c r="N21" s="197">
        <v>0</v>
      </c>
      <c r="O21" s="200">
        <v>0</v>
      </c>
      <c r="P21" s="201">
        <v>0</v>
      </c>
      <c r="Q21" s="199">
        <v>0</v>
      </c>
      <c r="R21" s="202">
        <v>0</v>
      </c>
      <c r="S21" s="203">
        <v>0</v>
      </c>
      <c r="T21" s="200">
        <v>0</v>
      </c>
      <c r="U21" s="204">
        <v>0</v>
      </c>
      <c r="V21" s="202">
        <v>0</v>
      </c>
      <c r="W21" s="200">
        <v>0</v>
      </c>
      <c r="X21" s="201">
        <v>0</v>
      </c>
      <c r="Y21" s="199">
        <v>0</v>
      </c>
      <c r="Z21" s="202">
        <v>0</v>
      </c>
      <c r="AA21" s="251">
        <v>0</v>
      </c>
      <c r="AB21" s="252">
        <v>0</v>
      </c>
      <c r="AC21" s="263">
        <v>0</v>
      </c>
    </row>
    <row r="22" spans="1:29" s="72" customFormat="1" ht="15" outlineLevel="1">
      <c r="A22" s="7" t="s">
        <v>119</v>
      </c>
      <c r="B22" s="163">
        <v>0.6386099088120352</v>
      </c>
      <c r="C22" s="164">
        <v>0.5496665319320938</v>
      </c>
      <c r="D22" s="192">
        <v>0.6333425643865965</v>
      </c>
      <c r="E22" s="165">
        <v>0.6356768424298489</v>
      </c>
      <c r="F22" s="163">
        <v>0.6439201451905626</v>
      </c>
      <c r="G22" s="164">
        <v>0.6353252542136788</v>
      </c>
      <c r="H22" s="164">
        <v>0.6264661145850938</v>
      </c>
      <c r="I22" s="165">
        <v>0.6236672025196024</v>
      </c>
      <c r="J22" s="166">
        <v>0.6115046486623237</v>
      </c>
      <c r="K22" s="167">
        <v>0.5995176014410893</v>
      </c>
      <c r="L22" s="167">
        <v>0.5749734340446309</v>
      </c>
      <c r="M22" s="173">
        <v>0.6121572609894096</v>
      </c>
      <c r="N22" s="166">
        <v>0.5522301358791736</v>
      </c>
      <c r="O22" s="169">
        <v>0.5642739404339874</v>
      </c>
      <c r="P22" s="170">
        <v>0.5722130022332862</v>
      </c>
      <c r="Q22" s="173">
        <v>0.5698605642108467</v>
      </c>
      <c r="R22" s="171">
        <v>0.4366884302469947</v>
      </c>
      <c r="S22" s="172">
        <v>0.4243224364347583</v>
      </c>
      <c r="T22" s="169">
        <v>0.42386372788531235</v>
      </c>
      <c r="U22" s="168">
        <v>0.4251872073887918</v>
      </c>
      <c r="V22" s="171">
        <v>0.42483493543062434</v>
      </c>
      <c r="W22" s="169">
        <v>0.4364452945306636</v>
      </c>
      <c r="X22" s="170">
        <v>0.44086828129837347</v>
      </c>
      <c r="Y22" s="173">
        <v>0.4524847330382655</v>
      </c>
      <c r="Z22" s="171">
        <v>0.45326661225892356</v>
      </c>
      <c r="AA22" s="250">
        <v>0.4428990044958253</v>
      </c>
      <c r="AB22" s="246">
        <v>0.4273692976595106</v>
      </c>
      <c r="AC22" s="264">
        <v>0.4559513466550825</v>
      </c>
    </row>
    <row r="23" spans="1:29" s="72" customFormat="1" ht="15" outlineLevel="1">
      <c r="A23" s="7" t="s">
        <v>147</v>
      </c>
      <c r="B23" s="193">
        <v>0</v>
      </c>
      <c r="C23" s="194">
        <v>0</v>
      </c>
      <c r="D23" s="195">
        <v>0</v>
      </c>
      <c r="E23" s="196">
        <v>0</v>
      </c>
      <c r="F23" s="193">
        <v>0</v>
      </c>
      <c r="G23" s="194">
        <v>0</v>
      </c>
      <c r="H23" s="194">
        <v>0</v>
      </c>
      <c r="I23" s="196">
        <v>0</v>
      </c>
      <c r="J23" s="197">
        <v>0</v>
      </c>
      <c r="K23" s="198">
        <v>0</v>
      </c>
      <c r="L23" s="198">
        <v>0</v>
      </c>
      <c r="M23" s="199">
        <v>0</v>
      </c>
      <c r="N23" s="197">
        <v>0</v>
      </c>
      <c r="O23" s="200">
        <v>0</v>
      </c>
      <c r="P23" s="201">
        <v>0</v>
      </c>
      <c r="Q23" s="199">
        <v>0</v>
      </c>
      <c r="R23" s="202">
        <v>0</v>
      </c>
      <c r="S23" s="203">
        <v>0</v>
      </c>
      <c r="T23" s="200">
        <v>0</v>
      </c>
      <c r="U23" s="204">
        <v>0</v>
      </c>
      <c r="V23" s="202">
        <v>0</v>
      </c>
      <c r="W23" s="200">
        <v>0</v>
      </c>
      <c r="X23" s="201">
        <v>0</v>
      </c>
      <c r="Y23" s="199">
        <v>0</v>
      </c>
      <c r="Z23" s="202">
        <v>0</v>
      </c>
      <c r="AA23" s="251">
        <v>0</v>
      </c>
      <c r="AB23" s="252">
        <v>0</v>
      </c>
      <c r="AC23" s="263">
        <v>0</v>
      </c>
    </row>
    <row r="24" spans="1:29" ht="3.75" customHeight="1">
      <c r="A24" s="7"/>
      <c r="B24" s="136"/>
      <c r="C24" s="137"/>
      <c r="D24" s="151"/>
      <c r="E24" s="138"/>
      <c r="F24" s="136"/>
      <c r="G24" s="137"/>
      <c r="H24" s="137"/>
      <c r="I24" s="138"/>
      <c r="J24" s="27"/>
      <c r="K24" s="28"/>
      <c r="L24" s="28"/>
      <c r="M24" s="29"/>
      <c r="N24" s="27"/>
      <c r="O24" s="30"/>
      <c r="P24" s="31"/>
      <c r="Q24" s="29"/>
      <c r="R24" s="47"/>
      <c r="S24" s="41"/>
      <c r="T24" s="30"/>
      <c r="U24" s="33"/>
      <c r="V24" s="47"/>
      <c r="W24" s="30"/>
      <c r="X24" s="31"/>
      <c r="Y24" s="29"/>
      <c r="Z24" s="47"/>
      <c r="AA24" s="237"/>
      <c r="AB24" s="245"/>
      <c r="AC24" s="265"/>
    </row>
    <row r="25" spans="1:29" ht="15">
      <c r="A25" s="258" t="s">
        <v>112</v>
      </c>
      <c r="B25" s="139">
        <v>0</v>
      </c>
      <c r="C25" s="140">
        <v>0</v>
      </c>
      <c r="D25" s="150">
        <v>0</v>
      </c>
      <c r="E25" s="141">
        <v>0</v>
      </c>
      <c r="F25" s="139">
        <v>0</v>
      </c>
      <c r="G25" s="140">
        <v>0</v>
      </c>
      <c r="H25" s="140">
        <v>0</v>
      </c>
      <c r="I25" s="141">
        <v>0</v>
      </c>
      <c r="J25" s="15">
        <v>0</v>
      </c>
      <c r="K25" s="16">
        <v>0</v>
      </c>
      <c r="L25" s="16">
        <v>0</v>
      </c>
      <c r="M25" s="17">
        <v>0</v>
      </c>
      <c r="N25" s="15">
        <v>0</v>
      </c>
      <c r="O25" s="18">
        <v>0</v>
      </c>
      <c r="P25" s="25">
        <v>0</v>
      </c>
      <c r="Q25" s="17">
        <v>0</v>
      </c>
      <c r="R25" s="46">
        <v>17898</v>
      </c>
      <c r="S25" s="40">
        <v>24329</v>
      </c>
      <c r="T25" s="18">
        <v>30209</v>
      </c>
      <c r="U25" s="60">
        <v>34609</v>
      </c>
      <c r="V25" s="46">
        <v>42167</v>
      </c>
      <c r="W25" s="18">
        <v>47863</v>
      </c>
      <c r="X25" s="25">
        <v>54973</v>
      </c>
      <c r="Y25" s="17">
        <v>63024</v>
      </c>
      <c r="Z25" s="46">
        <v>40526</v>
      </c>
      <c r="AA25" s="25">
        <v>43801</v>
      </c>
      <c r="AB25" s="18">
        <v>46704</v>
      </c>
      <c r="AC25" s="40">
        <v>48955</v>
      </c>
    </row>
    <row r="26" spans="1:29" ht="15">
      <c r="A26" s="266" t="s">
        <v>162</v>
      </c>
      <c r="B26" s="179"/>
      <c r="C26" s="180"/>
      <c r="D26" s="227"/>
      <c r="E26" s="181"/>
      <c r="F26" s="179"/>
      <c r="G26" s="180"/>
      <c r="H26" s="180"/>
      <c r="I26" s="181"/>
      <c r="J26" s="182"/>
      <c r="K26" s="183"/>
      <c r="L26" s="183"/>
      <c r="M26" s="184"/>
      <c r="N26" s="182"/>
      <c r="O26" s="185"/>
      <c r="P26" s="186"/>
      <c r="Q26" s="184"/>
      <c r="R26" s="216">
        <v>0.04643777291726666</v>
      </c>
      <c r="S26" s="217">
        <v>0.06015165862716059</v>
      </c>
      <c r="T26" s="214">
        <v>0.07221142560733947</v>
      </c>
      <c r="U26" s="215">
        <v>0.08199572122070778</v>
      </c>
      <c r="V26" s="216">
        <v>0.09712295669118139</v>
      </c>
      <c r="W26" s="214">
        <v>0.10889437952750172</v>
      </c>
      <c r="X26" s="218">
        <v>0.120598462162844</v>
      </c>
      <c r="Y26" s="212">
        <v>0.1383883675073669</v>
      </c>
      <c r="Z26" s="216">
        <v>0.08736668959020051</v>
      </c>
      <c r="AA26" s="218">
        <v>0.08911626355024578</v>
      </c>
      <c r="AB26" s="214">
        <v>0.08900984551348755</v>
      </c>
      <c r="AC26" s="217">
        <v>0.09382882157669986</v>
      </c>
    </row>
    <row r="27" spans="1:29" ht="4.5" customHeight="1">
      <c r="A27" s="7"/>
      <c r="B27" s="136"/>
      <c r="C27" s="137"/>
      <c r="D27" s="151"/>
      <c r="E27" s="138"/>
      <c r="F27" s="136"/>
      <c r="G27" s="137"/>
      <c r="H27" s="137"/>
      <c r="I27" s="138"/>
      <c r="J27" s="27"/>
      <c r="K27" s="28"/>
      <c r="L27" s="28"/>
      <c r="M27" s="29"/>
      <c r="N27" s="27"/>
      <c r="O27" s="30"/>
      <c r="P27" s="31"/>
      <c r="Q27" s="29"/>
      <c r="R27" s="47"/>
      <c r="S27" s="41"/>
      <c r="T27" s="30"/>
      <c r="U27" s="33"/>
      <c r="V27" s="47"/>
      <c r="W27" s="30"/>
      <c r="X27" s="31"/>
      <c r="Y27" s="29"/>
      <c r="Z27" s="47"/>
      <c r="AA27" s="31"/>
      <c r="AB27" s="30"/>
      <c r="AC27" s="41"/>
    </row>
    <row r="28" spans="1:29" ht="15">
      <c r="A28" s="258" t="s">
        <v>11</v>
      </c>
      <c r="B28" s="139">
        <v>0</v>
      </c>
      <c r="C28" s="140">
        <v>0</v>
      </c>
      <c r="D28" s="150">
        <v>0</v>
      </c>
      <c r="E28" s="141">
        <v>0</v>
      </c>
      <c r="F28" s="139">
        <v>0</v>
      </c>
      <c r="G28" s="140">
        <v>0</v>
      </c>
      <c r="H28" s="140">
        <v>0</v>
      </c>
      <c r="I28" s="141">
        <v>0</v>
      </c>
      <c r="J28" s="15">
        <v>0</v>
      </c>
      <c r="K28" s="16">
        <v>0</v>
      </c>
      <c r="L28" s="16">
        <v>0</v>
      </c>
      <c r="M28" s="17">
        <v>0</v>
      </c>
      <c r="N28" s="15">
        <v>0</v>
      </c>
      <c r="O28" s="18">
        <v>0</v>
      </c>
      <c r="P28" s="25">
        <v>0</v>
      </c>
      <c r="Q28" s="17">
        <v>0</v>
      </c>
      <c r="R28" s="46">
        <v>58237541</v>
      </c>
      <c r="S28" s="40">
        <v>63696553</v>
      </c>
      <c r="T28" s="18">
        <v>63084746</v>
      </c>
      <c r="U28" s="60">
        <v>64404417</v>
      </c>
      <c r="V28" s="46">
        <v>63291769</v>
      </c>
      <c r="W28" s="18">
        <v>69027995</v>
      </c>
      <c r="X28" s="25">
        <v>73332110</v>
      </c>
      <c r="Y28" s="17">
        <v>73826134</v>
      </c>
      <c r="Z28" s="46">
        <v>72184192</v>
      </c>
      <c r="AA28" s="25">
        <v>85343857.13</v>
      </c>
      <c r="AB28" s="18">
        <v>85377286</v>
      </c>
      <c r="AC28" s="40">
        <v>85700596</v>
      </c>
    </row>
    <row r="29" spans="1:29" ht="3.75" customHeight="1">
      <c r="A29" s="7"/>
      <c r="B29" s="136"/>
      <c r="C29" s="137"/>
      <c r="D29" s="151"/>
      <c r="E29" s="138"/>
      <c r="F29" s="136"/>
      <c r="G29" s="137"/>
      <c r="H29" s="137"/>
      <c r="I29" s="138"/>
      <c r="J29" s="27"/>
      <c r="K29" s="28"/>
      <c r="L29" s="28"/>
      <c r="M29" s="29"/>
      <c r="N29" s="27"/>
      <c r="O29" s="30"/>
      <c r="P29" s="31"/>
      <c r="Q29" s="29"/>
      <c r="R29" s="47"/>
      <c r="S29" s="41"/>
      <c r="T29" s="30"/>
      <c r="U29" s="33"/>
      <c r="V29" s="47"/>
      <c r="W29" s="30"/>
      <c r="X29" s="31"/>
      <c r="Y29" s="29"/>
      <c r="Z29" s="47"/>
      <c r="AA29" s="31"/>
      <c r="AB29" s="30"/>
      <c r="AC29" s="41"/>
    </row>
    <row r="30" spans="1:29" ht="15">
      <c r="A30" s="258" t="s">
        <v>36</v>
      </c>
      <c r="B30" s="139">
        <v>32842814</v>
      </c>
      <c r="C30" s="140">
        <v>36094156</v>
      </c>
      <c r="D30" s="150">
        <v>38443718</v>
      </c>
      <c r="E30" s="141">
        <v>38707316</v>
      </c>
      <c r="F30" s="139">
        <v>41124972</v>
      </c>
      <c r="G30" s="140">
        <v>44583319</v>
      </c>
      <c r="H30" s="140">
        <v>48238384</v>
      </c>
      <c r="I30" s="141">
        <v>47810642</v>
      </c>
      <c r="J30" s="15">
        <v>49482710</v>
      </c>
      <c r="K30" s="16">
        <v>54561745</v>
      </c>
      <c r="L30" s="16">
        <v>58997434</v>
      </c>
      <c r="M30" s="17">
        <v>59729744</v>
      </c>
      <c r="N30" s="15">
        <v>59244646</v>
      </c>
      <c r="O30" s="18">
        <v>60959169</v>
      </c>
      <c r="P30" s="25">
        <v>64931623</v>
      </c>
      <c r="Q30" s="17">
        <v>64465350</v>
      </c>
      <c r="R30" s="46">
        <v>69641000.96</v>
      </c>
      <c r="S30" s="40">
        <v>77110073.63360001</v>
      </c>
      <c r="T30" s="18">
        <v>78901172</v>
      </c>
      <c r="U30" s="60">
        <v>82817160.31663601</v>
      </c>
      <c r="V30" s="46">
        <v>85757427.35955468</v>
      </c>
      <c r="W30" s="18">
        <v>92918380.999292</v>
      </c>
      <c r="X30" s="25">
        <v>98951657.39844531</v>
      </c>
      <c r="Y30" s="17">
        <v>104200356.213931</v>
      </c>
      <c r="Z30" s="46">
        <v>107230863.67499998</v>
      </c>
      <c r="AA30" s="25">
        <v>123522580.492299</v>
      </c>
      <c r="AB30" s="18">
        <v>125121570.65732135</v>
      </c>
      <c r="AC30" s="40">
        <v>134876365.70666668</v>
      </c>
    </row>
    <row r="31" spans="1:29" s="72" customFormat="1" ht="4.5" customHeight="1">
      <c r="A31" s="7"/>
      <c r="B31" s="136"/>
      <c r="C31" s="137"/>
      <c r="D31" s="151"/>
      <c r="E31" s="138"/>
      <c r="F31" s="136"/>
      <c r="G31" s="137"/>
      <c r="H31" s="137"/>
      <c r="I31" s="138"/>
      <c r="J31" s="27"/>
      <c r="K31" s="28"/>
      <c r="L31" s="28"/>
      <c r="M31" s="29"/>
      <c r="N31" s="27"/>
      <c r="O31" s="30"/>
      <c r="P31" s="31"/>
      <c r="Q31" s="29"/>
      <c r="R31" s="47"/>
      <c r="S31" s="41"/>
      <c r="T31" s="30"/>
      <c r="U31" s="33"/>
      <c r="V31" s="47"/>
      <c r="W31" s="30"/>
      <c r="X31" s="31"/>
      <c r="Y31" s="29"/>
      <c r="Z31" s="47"/>
      <c r="AA31" s="31"/>
      <c r="AB31" s="30"/>
      <c r="AC31" s="41"/>
    </row>
    <row r="32" spans="1:29" ht="15">
      <c r="A32" s="258" t="s">
        <v>12</v>
      </c>
      <c r="B32" s="139">
        <v>98604033</v>
      </c>
      <c r="C32" s="140">
        <v>101233130</v>
      </c>
      <c r="D32" s="150">
        <v>102697255</v>
      </c>
      <c r="E32" s="141">
        <v>104612394</v>
      </c>
      <c r="F32" s="139">
        <v>102624250</v>
      </c>
      <c r="G32" s="140">
        <v>109299065</v>
      </c>
      <c r="H32" s="140">
        <v>116981451</v>
      </c>
      <c r="I32" s="141">
        <v>119051162</v>
      </c>
      <c r="J32" s="15">
        <v>121335783</v>
      </c>
      <c r="K32" s="16">
        <v>125846231</v>
      </c>
      <c r="L32" s="16">
        <v>132641400</v>
      </c>
      <c r="M32" s="17">
        <v>131565126</v>
      </c>
      <c r="N32" s="15">
        <v>131814009</v>
      </c>
      <c r="O32" s="18">
        <v>130405068</v>
      </c>
      <c r="P32" s="25">
        <v>123940163</v>
      </c>
      <c r="Q32" s="17">
        <v>117504015</v>
      </c>
      <c r="R32" s="46">
        <v>119161904</v>
      </c>
      <c r="S32" s="40">
        <v>123296845</v>
      </c>
      <c r="T32" s="18">
        <v>133593404</v>
      </c>
      <c r="U32" s="60">
        <v>132591177</v>
      </c>
      <c r="V32" s="46">
        <v>165809902</v>
      </c>
      <c r="W32" s="18">
        <v>144643816</v>
      </c>
      <c r="X32" s="25">
        <v>151286767</v>
      </c>
      <c r="Y32" s="17">
        <v>151005123.5</v>
      </c>
      <c r="Z32" s="46">
        <v>126924496.42930065</v>
      </c>
      <c r="AA32" s="25">
        <v>148591311.63276246</v>
      </c>
      <c r="AB32" s="18">
        <v>151289658</v>
      </c>
      <c r="AC32" s="40">
        <v>150214230</v>
      </c>
    </row>
    <row r="33" spans="1:29" ht="3.75" customHeight="1">
      <c r="A33" s="7"/>
      <c r="B33" s="136"/>
      <c r="C33" s="137"/>
      <c r="D33" s="151"/>
      <c r="E33" s="138"/>
      <c r="F33" s="136"/>
      <c r="G33" s="137"/>
      <c r="H33" s="137"/>
      <c r="I33" s="138"/>
      <c r="J33" s="27"/>
      <c r="K33" s="28"/>
      <c r="L33" s="28"/>
      <c r="M33" s="29"/>
      <c r="N33" s="27"/>
      <c r="O33" s="30"/>
      <c r="P33" s="31"/>
      <c r="Q33" s="29"/>
      <c r="R33" s="47"/>
      <c r="S33" s="41"/>
      <c r="T33" s="30"/>
      <c r="U33" s="33"/>
      <c r="V33" s="47"/>
      <c r="W33" s="30"/>
      <c r="X33" s="31"/>
      <c r="Y33" s="29"/>
      <c r="Z33" s="47"/>
      <c r="AA33" s="31"/>
      <c r="AB33" s="30"/>
      <c r="AC33" s="41"/>
    </row>
    <row r="34" spans="1:29" ht="15">
      <c r="A34" s="258" t="s">
        <v>37</v>
      </c>
      <c r="B34" s="139">
        <v>172745</v>
      </c>
      <c r="C34" s="140">
        <v>271571</v>
      </c>
      <c r="D34" s="150">
        <v>187121</v>
      </c>
      <c r="E34" s="141">
        <v>181236</v>
      </c>
      <c r="F34" s="139">
        <v>204689</v>
      </c>
      <c r="G34" s="140">
        <v>153031</v>
      </c>
      <c r="H34" s="140">
        <v>179588</v>
      </c>
      <c r="I34" s="141">
        <v>149973</v>
      </c>
      <c r="J34" s="15">
        <v>178994</v>
      </c>
      <c r="K34" s="16">
        <v>136967</v>
      </c>
      <c r="L34" s="16">
        <v>141416</v>
      </c>
      <c r="M34" s="17">
        <v>105179</v>
      </c>
      <c r="N34" s="15">
        <v>106874</v>
      </c>
      <c r="O34" s="18">
        <v>88401</v>
      </c>
      <c r="P34" s="25">
        <v>108785</v>
      </c>
      <c r="Q34" s="17">
        <v>86127</v>
      </c>
      <c r="R34" s="46">
        <v>79836</v>
      </c>
      <c r="S34" s="40">
        <v>70131</v>
      </c>
      <c r="T34" s="18">
        <v>70940</v>
      </c>
      <c r="U34" s="60">
        <v>59047</v>
      </c>
      <c r="V34" s="46">
        <v>43081</v>
      </c>
      <c r="W34" s="18">
        <v>33764</v>
      </c>
      <c r="X34" s="25">
        <v>29913</v>
      </c>
      <c r="Y34" s="17">
        <v>26652</v>
      </c>
      <c r="Z34" s="46">
        <v>20887</v>
      </c>
      <c r="AA34" s="25">
        <v>54577.5</v>
      </c>
      <c r="AB34" s="18">
        <v>45988.5</v>
      </c>
      <c r="AC34" s="40">
        <v>62326</v>
      </c>
    </row>
    <row r="35" spans="1:29" ht="4.5" customHeight="1">
      <c r="A35" s="7"/>
      <c r="B35" s="136"/>
      <c r="C35" s="137"/>
      <c r="D35" s="151"/>
      <c r="E35" s="138"/>
      <c r="F35" s="136"/>
      <c r="G35" s="137"/>
      <c r="H35" s="137"/>
      <c r="I35" s="138"/>
      <c r="J35" s="27"/>
      <c r="K35" s="28"/>
      <c r="L35" s="28"/>
      <c r="M35" s="29"/>
      <c r="N35" s="27"/>
      <c r="O35" s="30"/>
      <c r="P35" s="31"/>
      <c r="Q35" s="29"/>
      <c r="R35" s="47"/>
      <c r="S35" s="41"/>
      <c r="T35" s="30"/>
      <c r="U35" s="33"/>
      <c r="V35" s="47"/>
      <c r="W35" s="30"/>
      <c r="X35" s="31"/>
      <c r="Y35" s="29"/>
      <c r="Z35" s="47"/>
      <c r="AA35" s="31"/>
      <c r="AB35" s="30"/>
      <c r="AC35" s="41"/>
    </row>
    <row r="36" spans="1:29" ht="15">
      <c r="A36" s="258" t="s">
        <v>38</v>
      </c>
      <c r="B36" s="139">
        <v>3892243</v>
      </c>
      <c r="C36" s="140">
        <v>6512260</v>
      </c>
      <c r="D36" s="150">
        <v>10060863</v>
      </c>
      <c r="E36" s="141">
        <v>5421213</v>
      </c>
      <c r="F36" s="139">
        <v>4413058</v>
      </c>
      <c r="G36" s="140">
        <v>7104563</v>
      </c>
      <c r="H36" s="140">
        <v>11032162</v>
      </c>
      <c r="I36" s="141">
        <v>6126597</v>
      </c>
      <c r="J36" s="15">
        <v>4927698</v>
      </c>
      <c r="K36" s="16">
        <v>8684070</v>
      </c>
      <c r="L36" s="16">
        <v>14553628</v>
      </c>
      <c r="M36" s="17">
        <v>8557220</v>
      </c>
      <c r="N36" s="15">
        <v>7365389</v>
      </c>
      <c r="O36" s="18">
        <v>11399826</v>
      </c>
      <c r="P36" s="25">
        <v>16667481</v>
      </c>
      <c r="Q36" s="17">
        <v>8487230.48</v>
      </c>
      <c r="R36" s="46">
        <v>7264277.830000001</v>
      </c>
      <c r="S36" s="40">
        <v>9937883.0533</v>
      </c>
      <c r="T36" s="18">
        <v>16383765.24336667</v>
      </c>
      <c r="U36" s="60">
        <v>8887888.966628</v>
      </c>
      <c r="V36" s="46">
        <v>7733859.756625667</v>
      </c>
      <c r="W36" s="18">
        <v>12167410.52</v>
      </c>
      <c r="X36" s="18">
        <v>17594050.046666667</v>
      </c>
      <c r="Y36" s="17">
        <v>10478318.013333334</v>
      </c>
      <c r="Z36" s="46">
        <v>10040278.476668</v>
      </c>
      <c r="AA36" s="25">
        <v>13447179.653333666</v>
      </c>
      <c r="AB36" s="18">
        <v>19557634.046657667</v>
      </c>
      <c r="AC36" s="40">
        <v>10940798.764345</v>
      </c>
    </row>
    <row r="37" spans="1:29" ht="15">
      <c r="A37" s="259" t="s">
        <v>18</v>
      </c>
      <c r="B37" s="152">
        <v>980150</v>
      </c>
      <c r="C37" s="153">
        <v>1028019</v>
      </c>
      <c r="D37" s="154">
        <v>1260390</v>
      </c>
      <c r="E37" s="155">
        <v>994720</v>
      </c>
      <c r="F37" s="152">
        <v>1050987</v>
      </c>
      <c r="G37" s="153">
        <v>1142508</v>
      </c>
      <c r="H37" s="153">
        <v>1430191</v>
      </c>
      <c r="I37" s="155">
        <v>1286898</v>
      </c>
      <c r="J37" s="90">
        <v>1203907</v>
      </c>
      <c r="K37" s="91">
        <v>1378367</v>
      </c>
      <c r="L37" s="91">
        <v>1721521</v>
      </c>
      <c r="M37" s="93">
        <v>1579120</v>
      </c>
      <c r="N37" s="90">
        <v>1540121</v>
      </c>
      <c r="O37" s="92">
        <v>1720479</v>
      </c>
      <c r="P37" s="94">
        <v>2115088</v>
      </c>
      <c r="Q37" s="93">
        <v>1784307.75</v>
      </c>
      <c r="R37" s="95">
        <v>1787949.1766666668</v>
      </c>
      <c r="S37" s="96">
        <v>1831030.7433000002</v>
      </c>
      <c r="T37" s="92">
        <v>2739041.3167</v>
      </c>
      <c r="U37" s="97">
        <v>2273383.356628</v>
      </c>
      <c r="V37" s="95">
        <v>2157649.939959</v>
      </c>
      <c r="W37" s="92">
        <v>2438102.5733333332</v>
      </c>
      <c r="X37" s="92">
        <v>3319026.286666667</v>
      </c>
      <c r="Y37" s="93">
        <v>2662240.7033333336</v>
      </c>
      <c r="Z37" s="95">
        <v>2352019.356668</v>
      </c>
      <c r="AA37" s="94">
        <v>2647679.1000006665</v>
      </c>
      <c r="AB37" s="92">
        <v>3678269.2266536667</v>
      </c>
      <c r="AC37" s="96">
        <v>2887908.067673</v>
      </c>
    </row>
    <row r="38" spans="1:29" ht="15" outlineLevel="1">
      <c r="A38" s="7" t="s">
        <v>35</v>
      </c>
      <c r="B38" s="136">
        <v>648291</v>
      </c>
      <c r="C38" s="137">
        <v>672488</v>
      </c>
      <c r="D38" s="151">
        <v>848579</v>
      </c>
      <c r="E38" s="138">
        <v>692405</v>
      </c>
      <c r="F38" s="136">
        <v>705775</v>
      </c>
      <c r="G38" s="137">
        <v>740110</v>
      </c>
      <c r="H38" s="137">
        <v>915945</v>
      </c>
      <c r="I38" s="138">
        <v>851991</v>
      </c>
      <c r="J38" s="27">
        <v>783642</v>
      </c>
      <c r="K38" s="28">
        <v>887486</v>
      </c>
      <c r="L38" s="28">
        <v>1083184</v>
      </c>
      <c r="M38" s="29">
        <v>1003875</v>
      </c>
      <c r="N38" s="27">
        <v>957966</v>
      </c>
      <c r="O38" s="30">
        <v>1062114</v>
      </c>
      <c r="P38" s="31">
        <v>1310588</v>
      </c>
      <c r="Q38" s="29">
        <v>1099588.04</v>
      </c>
      <c r="R38" s="47">
        <v>1097619.5366666666</v>
      </c>
      <c r="S38" s="41">
        <v>1118989.6800000002</v>
      </c>
      <c r="T38" s="30">
        <v>1629584.3166999999</v>
      </c>
      <c r="U38" s="33">
        <v>1368155.719977</v>
      </c>
      <c r="V38" s="47">
        <v>1287377.426641</v>
      </c>
      <c r="W38" s="30">
        <v>1436305.6666666667</v>
      </c>
      <c r="X38" s="31">
        <v>1928920.716666667</v>
      </c>
      <c r="Y38" s="29">
        <v>1549815.5366666669</v>
      </c>
      <c r="Z38" s="47">
        <v>1361876.27</v>
      </c>
      <c r="AA38" s="253">
        <v>1511058.3666666662</v>
      </c>
      <c r="AB38" s="229">
        <v>2066304.338328333</v>
      </c>
      <c r="AC38" s="267">
        <v>1598552.494341</v>
      </c>
    </row>
    <row r="39" spans="1:29" ht="15" outlineLevel="1">
      <c r="A39" s="7" t="s">
        <v>34</v>
      </c>
      <c r="B39" s="136">
        <v>331859</v>
      </c>
      <c r="C39" s="137">
        <v>355531</v>
      </c>
      <c r="D39" s="151">
        <v>411811</v>
      </c>
      <c r="E39" s="138">
        <v>302315</v>
      </c>
      <c r="F39" s="136">
        <v>345212</v>
      </c>
      <c r="G39" s="137">
        <v>402398</v>
      </c>
      <c r="H39" s="137">
        <v>514246</v>
      </c>
      <c r="I39" s="138">
        <v>434907</v>
      </c>
      <c r="J39" s="27">
        <v>420265</v>
      </c>
      <c r="K39" s="28">
        <v>490881</v>
      </c>
      <c r="L39" s="28">
        <v>638337</v>
      </c>
      <c r="M39" s="29">
        <v>575245</v>
      </c>
      <c r="N39" s="27">
        <v>582155</v>
      </c>
      <c r="O39" s="30">
        <v>658365</v>
      </c>
      <c r="P39" s="31">
        <v>804500</v>
      </c>
      <c r="Q39" s="29">
        <v>684719.71</v>
      </c>
      <c r="R39" s="47">
        <v>690329.64</v>
      </c>
      <c r="S39" s="41">
        <v>712041.0633</v>
      </c>
      <c r="T39" s="30">
        <v>1109457</v>
      </c>
      <c r="U39" s="33">
        <v>905227.636651</v>
      </c>
      <c r="V39" s="47">
        <v>870272.513318</v>
      </c>
      <c r="W39" s="30">
        <v>1001796.9066666667</v>
      </c>
      <c r="X39" s="31">
        <v>1390105.5699999998</v>
      </c>
      <c r="Y39" s="29">
        <v>1112425.1666666667</v>
      </c>
      <c r="Z39" s="47">
        <v>990143.0866680001</v>
      </c>
      <c r="AA39" s="253">
        <v>1136620.7333340002</v>
      </c>
      <c r="AB39" s="229">
        <v>1611964.8883253336</v>
      </c>
      <c r="AC39" s="267">
        <v>1289355.573332</v>
      </c>
    </row>
    <row r="40" spans="1:29" ht="15">
      <c r="A40" s="259" t="s">
        <v>19</v>
      </c>
      <c r="B40" s="152">
        <v>2912093</v>
      </c>
      <c r="C40" s="153">
        <v>5484241</v>
      </c>
      <c r="D40" s="154">
        <v>8800473</v>
      </c>
      <c r="E40" s="155">
        <v>4426493</v>
      </c>
      <c r="F40" s="152">
        <v>3362071</v>
      </c>
      <c r="G40" s="153">
        <v>5962055</v>
      </c>
      <c r="H40" s="153">
        <v>9601971</v>
      </c>
      <c r="I40" s="155">
        <v>4839699</v>
      </c>
      <c r="J40" s="90">
        <v>3723791</v>
      </c>
      <c r="K40" s="91">
        <v>7305703</v>
      </c>
      <c r="L40" s="91">
        <v>12832107</v>
      </c>
      <c r="M40" s="93">
        <v>6978100</v>
      </c>
      <c r="N40" s="90">
        <v>5825268</v>
      </c>
      <c r="O40" s="92">
        <v>9679347</v>
      </c>
      <c r="P40" s="94">
        <v>14552393</v>
      </c>
      <c r="Q40" s="93">
        <v>6702922.73</v>
      </c>
      <c r="R40" s="95">
        <v>5476328.653333334</v>
      </c>
      <c r="S40" s="96">
        <v>8106852.3100000005</v>
      </c>
      <c r="T40" s="92">
        <v>13644723.92666667</v>
      </c>
      <c r="U40" s="97">
        <v>6614505.61</v>
      </c>
      <c r="V40" s="95">
        <v>5576209.816666667</v>
      </c>
      <c r="W40" s="92">
        <v>9729307.946666665</v>
      </c>
      <c r="X40" s="92">
        <v>14275023.76</v>
      </c>
      <c r="Y40" s="93">
        <v>7816077.31</v>
      </c>
      <c r="Z40" s="95">
        <v>7688259.119999999</v>
      </c>
      <c r="AA40" s="94">
        <v>10799500.553333</v>
      </c>
      <c r="AB40" s="92">
        <v>15879364.820004001</v>
      </c>
      <c r="AC40" s="96">
        <v>8052890.696672</v>
      </c>
    </row>
    <row r="41" spans="1:29" ht="15" outlineLevel="1">
      <c r="A41" s="7" t="s">
        <v>35</v>
      </c>
      <c r="B41" s="136">
        <v>1857318</v>
      </c>
      <c r="C41" s="137">
        <v>3505830</v>
      </c>
      <c r="D41" s="151">
        <v>5419832</v>
      </c>
      <c r="E41" s="138">
        <v>2854402</v>
      </c>
      <c r="F41" s="136">
        <v>1599135</v>
      </c>
      <c r="G41" s="137">
        <v>3925371</v>
      </c>
      <c r="H41" s="137">
        <v>6077096</v>
      </c>
      <c r="I41" s="138">
        <v>3123418</v>
      </c>
      <c r="J41" s="27">
        <v>2361897</v>
      </c>
      <c r="K41" s="28">
        <v>4593102</v>
      </c>
      <c r="L41" s="28">
        <v>7537100</v>
      </c>
      <c r="M41" s="29">
        <v>4179213</v>
      </c>
      <c r="N41" s="27">
        <v>3515130</v>
      </c>
      <c r="O41" s="30">
        <v>6018866</v>
      </c>
      <c r="P41" s="31">
        <v>8289027</v>
      </c>
      <c r="Q41" s="29">
        <v>3734388.73</v>
      </c>
      <c r="R41" s="47">
        <v>3179879.4699999997</v>
      </c>
      <c r="S41" s="41">
        <v>5141674.926666666</v>
      </c>
      <c r="T41" s="30">
        <v>8385209.243333336</v>
      </c>
      <c r="U41" s="33">
        <v>4083525.4933333336</v>
      </c>
      <c r="V41" s="47">
        <v>3327211.7333333343</v>
      </c>
      <c r="W41" s="30">
        <v>6062529.396666665</v>
      </c>
      <c r="X41" s="31">
        <v>8525256.66</v>
      </c>
      <c r="Y41" s="29">
        <v>4355157.31</v>
      </c>
      <c r="Z41" s="47">
        <v>4174831</v>
      </c>
      <c r="AA41" s="253">
        <v>5973902.069999998</v>
      </c>
      <c r="AB41" s="229">
        <v>8393950.286671001</v>
      </c>
      <c r="AC41" s="267">
        <v>4271132.930002</v>
      </c>
    </row>
    <row r="42" spans="1:29" ht="15" outlineLevel="1">
      <c r="A42" s="7" t="s">
        <v>34</v>
      </c>
      <c r="B42" s="136">
        <v>1054775</v>
      </c>
      <c r="C42" s="137">
        <v>1978411</v>
      </c>
      <c r="D42" s="151">
        <v>3380641</v>
      </c>
      <c r="E42" s="138">
        <v>1572091</v>
      </c>
      <c r="F42" s="136">
        <v>1762936</v>
      </c>
      <c r="G42" s="137">
        <v>2036684</v>
      </c>
      <c r="H42" s="137">
        <v>3524875</v>
      </c>
      <c r="I42" s="138">
        <v>1716281</v>
      </c>
      <c r="J42" s="27">
        <v>1361894</v>
      </c>
      <c r="K42" s="28">
        <v>2712601</v>
      </c>
      <c r="L42" s="28">
        <v>5295007</v>
      </c>
      <c r="M42" s="29">
        <v>2798887</v>
      </c>
      <c r="N42" s="27">
        <v>2310138</v>
      </c>
      <c r="O42" s="30">
        <v>3660481</v>
      </c>
      <c r="P42" s="31">
        <v>6263366</v>
      </c>
      <c r="Q42" s="29">
        <v>2968534</v>
      </c>
      <c r="R42" s="47">
        <v>2296449.1833333345</v>
      </c>
      <c r="S42" s="41">
        <v>2965177.3833333342</v>
      </c>
      <c r="T42" s="30">
        <v>5259514.683333334</v>
      </c>
      <c r="U42" s="33">
        <v>2530980.1166666667</v>
      </c>
      <c r="V42" s="47">
        <v>2248998.083333333</v>
      </c>
      <c r="W42" s="30">
        <v>3666778.55</v>
      </c>
      <c r="X42" s="31">
        <v>5749767.1</v>
      </c>
      <c r="Y42" s="29">
        <v>3460920</v>
      </c>
      <c r="Z42" s="47">
        <v>3513428.1199999996</v>
      </c>
      <c r="AA42" s="253">
        <v>4825598.483333</v>
      </c>
      <c r="AB42" s="229">
        <v>7485414.533333</v>
      </c>
      <c r="AC42" s="267">
        <v>3781757.76667</v>
      </c>
    </row>
    <row r="43" spans="1:29" ht="15">
      <c r="A43" s="258" t="s">
        <v>13</v>
      </c>
      <c r="B43" s="142">
        <v>61.07834683758522</v>
      </c>
      <c r="C43" s="143">
        <v>65.77912947877239</v>
      </c>
      <c r="D43" s="144">
        <v>68.79595084305927</v>
      </c>
      <c r="E43" s="145">
        <v>65.22310776031661</v>
      </c>
      <c r="F43" s="142">
        <v>63.14496178539482</v>
      </c>
      <c r="G43" s="143">
        <v>68.71731812139899</v>
      </c>
      <c r="H43" s="143">
        <v>71.88500368973469</v>
      </c>
      <c r="I43" s="145">
        <v>67.00060065770535</v>
      </c>
      <c r="J43" s="98">
        <v>63.46665761880517</v>
      </c>
      <c r="K43" s="99">
        <v>69.51634017714042</v>
      </c>
      <c r="L43" s="99">
        <v>71.5368541468424</v>
      </c>
      <c r="M43" s="101">
        <v>68.65302622225146</v>
      </c>
      <c r="N43" s="98">
        <v>65.30490889655945</v>
      </c>
      <c r="O43" s="100">
        <v>71.03199115586702</v>
      </c>
      <c r="P43" s="102">
        <v>74.48706939493354</v>
      </c>
      <c r="Q43" s="101">
        <v>69.1209853949533</v>
      </c>
      <c r="R43" s="103">
        <v>60.654939378766834</v>
      </c>
      <c r="S43" s="104">
        <v>65.84593283840536</v>
      </c>
      <c r="T43" s="100">
        <v>69.28223812185368</v>
      </c>
      <c r="U43" s="105">
        <v>58.84668143344159</v>
      </c>
      <c r="V43" s="103">
        <v>56.58493692867884</v>
      </c>
      <c r="W43" s="100">
        <v>60.57784985482536</v>
      </c>
      <c r="X43" s="102">
        <v>64.52200101457277</v>
      </c>
      <c r="Y43" s="101">
        <v>52.274887558017085</v>
      </c>
      <c r="Z43" s="103">
        <v>52.19520183102656</v>
      </c>
      <c r="AA43" s="102">
        <v>55.88637301351733</v>
      </c>
      <c r="AB43" s="100">
        <v>56.908552333344744</v>
      </c>
      <c r="AC43" s="104">
        <v>49.680553608414655</v>
      </c>
    </row>
    <row r="44" spans="1:29" s="72" customFormat="1" ht="4.5" customHeight="1">
      <c r="A44" s="7"/>
      <c r="B44" s="45"/>
      <c r="C44" s="8"/>
      <c r="D44" s="39"/>
      <c r="E44" s="24"/>
      <c r="F44" s="45"/>
      <c r="G44" s="8"/>
      <c r="H44" s="8"/>
      <c r="I44" s="24"/>
      <c r="J44" s="64"/>
      <c r="K44" s="65"/>
      <c r="L44" s="65"/>
      <c r="M44" s="67"/>
      <c r="N44" s="64"/>
      <c r="O44" s="66"/>
      <c r="P44" s="68"/>
      <c r="Q44" s="67"/>
      <c r="R44" s="69"/>
      <c r="S44" s="70"/>
      <c r="T44" s="66"/>
      <c r="U44" s="71"/>
      <c r="V44" s="69"/>
      <c r="W44" s="66"/>
      <c r="X44" s="68"/>
      <c r="Y44" s="67"/>
      <c r="Z44" s="69"/>
      <c r="AA44" s="254"/>
      <c r="AB44" s="247"/>
      <c r="AC44" s="268"/>
    </row>
    <row r="45" spans="1:29" ht="15">
      <c r="A45" s="258" t="s">
        <v>5</v>
      </c>
      <c r="B45" s="146">
        <v>0.7627763539305591</v>
      </c>
      <c r="C45" s="147">
        <v>0.7671244376626519</v>
      </c>
      <c r="D45" s="148">
        <v>0.8018720710310464</v>
      </c>
      <c r="E45" s="149">
        <v>0.7997165474091742</v>
      </c>
      <c r="F45" s="146">
        <v>0.7984453544542802</v>
      </c>
      <c r="G45" s="147">
        <v>0.8195507711924671</v>
      </c>
      <c r="H45" s="147">
        <v>0.8471739290355803</v>
      </c>
      <c r="I45" s="149">
        <v>0.8503249062063216</v>
      </c>
      <c r="J45" s="50">
        <v>0.8393819006068878</v>
      </c>
      <c r="K45" s="51">
        <v>0.8615735211679544</v>
      </c>
      <c r="L45" s="51">
        <v>0.9006141997123985</v>
      </c>
      <c r="M45" s="53">
        <v>0.898218333373955</v>
      </c>
      <c r="N45" s="50">
        <v>0.8994219178015952</v>
      </c>
      <c r="O45" s="52">
        <v>0.9054614382182206</v>
      </c>
      <c r="P45" s="54">
        <v>0.9241941060276735</v>
      </c>
      <c r="Q45" s="53">
        <v>0.9323684929486544</v>
      </c>
      <c r="R45" s="55">
        <v>0.9301280009267036</v>
      </c>
      <c r="S45" s="56">
        <v>0.9760818781191779</v>
      </c>
      <c r="T45" s="52">
        <v>1.009578349888506</v>
      </c>
      <c r="U45" s="57">
        <v>1.018608882839574</v>
      </c>
      <c r="V45" s="55">
        <v>1.0396152455479541</v>
      </c>
      <c r="W45" s="52">
        <v>1.0524858901816736</v>
      </c>
      <c r="X45" s="54">
        <v>1.091514473788184</v>
      </c>
      <c r="Y45" s="53">
        <v>1.090506373064315</v>
      </c>
      <c r="Z45" s="55">
        <v>1.1107330400821807</v>
      </c>
      <c r="AA45" s="54">
        <v>1.1769252688468141</v>
      </c>
      <c r="AB45" s="52">
        <v>1.2564287373358842</v>
      </c>
      <c r="AC45" s="56">
        <v>1.2493456923448998</v>
      </c>
    </row>
    <row r="46" spans="1:29" ht="5.25" customHeight="1">
      <c r="A46" s="7"/>
      <c r="B46" s="45"/>
      <c r="C46" s="8"/>
      <c r="D46" s="39"/>
      <c r="E46" s="24"/>
      <c r="F46" s="45"/>
      <c r="G46" s="8"/>
      <c r="H46" s="8"/>
      <c r="I46" s="24"/>
      <c r="J46" s="64"/>
      <c r="K46" s="65"/>
      <c r="L46" s="65"/>
      <c r="M46" s="67"/>
      <c r="N46" s="64"/>
      <c r="O46" s="66"/>
      <c r="P46" s="68"/>
      <c r="Q46" s="67"/>
      <c r="R46" s="69"/>
      <c r="S46" s="70"/>
      <c r="T46" s="66"/>
      <c r="U46" s="71"/>
      <c r="V46" s="69"/>
      <c r="W46" s="66"/>
      <c r="X46" s="68"/>
      <c r="Y46" s="67"/>
      <c r="Z46" s="69"/>
      <c r="AA46" s="68"/>
      <c r="AB46" s="66"/>
      <c r="AC46" s="70"/>
    </row>
    <row r="47" spans="1:29" ht="15">
      <c r="A47" s="258" t="s">
        <v>40</v>
      </c>
      <c r="B47" s="139">
        <v>0</v>
      </c>
      <c r="C47" s="140">
        <v>0</v>
      </c>
      <c r="D47" s="150">
        <v>0</v>
      </c>
      <c r="E47" s="141">
        <v>0</v>
      </c>
      <c r="F47" s="139">
        <v>0</v>
      </c>
      <c r="G47" s="140">
        <v>1956</v>
      </c>
      <c r="H47" s="140">
        <v>2799</v>
      </c>
      <c r="I47" s="141">
        <v>3188</v>
      </c>
      <c r="J47" s="110">
        <v>2826</v>
      </c>
      <c r="K47" s="111">
        <v>2810</v>
      </c>
      <c r="L47" s="111">
        <v>6106</v>
      </c>
      <c r="M47" s="112">
        <v>10583</v>
      </c>
      <c r="N47" s="110">
        <v>8104</v>
      </c>
      <c r="O47" s="113">
        <v>3901</v>
      </c>
      <c r="P47" s="114">
        <v>8191</v>
      </c>
      <c r="Q47" s="112">
        <v>15131</v>
      </c>
      <c r="R47" s="115">
        <v>22020</v>
      </c>
      <c r="S47" s="116">
        <v>14157</v>
      </c>
      <c r="T47" s="113">
        <v>11006</v>
      </c>
      <c r="U47" s="117">
        <v>12447</v>
      </c>
      <c r="V47" s="115">
        <v>11618</v>
      </c>
      <c r="W47" s="113">
        <v>11974</v>
      </c>
      <c r="X47" s="114">
        <v>13904</v>
      </c>
      <c r="Y47" s="112">
        <v>15552</v>
      </c>
      <c r="Z47" s="115">
        <v>13633</v>
      </c>
      <c r="AA47" s="114">
        <v>15079</v>
      </c>
      <c r="AB47" s="113">
        <v>16878</v>
      </c>
      <c r="AC47" s="116">
        <v>15307</v>
      </c>
    </row>
    <row r="48" spans="1:29" s="72" customFormat="1" ht="4.5" customHeight="1">
      <c r="A48" s="7"/>
      <c r="B48" s="45"/>
      <c r="C48" s="8"/>
      <c r="D48" s="39"/>
      <c r="E48" s="24"/>
      <c r="F48" s="45"/>
      <c r="G48" s="8"/>
      <c r="H48" s="8"/>
      <c r="I48" s="24"/>
      <c r="J48" s="64"/>
      <c r="K48" s="65"/>
      <c r="L48" s="65"/>
      <c r="M48" s="67"/>
      <c r="N48" s="64"/>
      <c r="O48" s="66"/>
      <c r="P48" s="68"/>
      <c r="Q48" s="67"/>
      <c r="R48" s="69"/>
      <c r="S48" s="70"/>
      <c r="T48" s="66"/>
      <c r="U48" s="71"/>
      <c r="V48" s="69"/>
      <c r="W48" s="66"/>
      <c r="X48" s="68"/>
      <c r="Y48" s="67"/>
      <c r="Z48" s="69"/>
      <c r="AA48" s="236"/>
      <c r="AB48" s="241"/>
      <c r="AC48" s="269"/>
    </row>
    <row r="49" spans="1:29" ht="15">
      <c r="A49" s="299" t="s">
        <v>6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1"/>
    </row>
    <row r="50" spans="1:29" ht="6" customHeight="1">
      <c r="A50" s="270"/>
      <c r="B50" s="132"/>
      <c r="C50" s="133"/>
      <c r="D50" s="133"/>
      <c r="E50" s="131"/>
      <c r="F50" s="132"/>
      <c r="G50" s="133"/>
      <c r="H50" s="133"/>
      <c r="I50" s="131"/>
      <c r="J50" s="19"/>
      <c r="K50" s="20"/>
      <c r="L50" s="20"/>
      <c r="M50" s="21"/>
      <c r="N50" s="19"/>
      <c r="O50" s="22"/>
      <c r="P50" s="26"/>
      <c r="Q50" s="21"/>
      <c r="R50" s="48"/>
      <c r="S50" s="42"/>
      <c r="T50" s="22"/>
      <c r="U50" s="61"/>
      <c r="V50" s="48"/>
      <c r="W50" s="22"/>
      <c r="X50" s="26"/>
      <c r="Y50" s="21"/>
      <c r="Z50" s="48"/>
      <c r="AA50" s="237"/>
      <c r="AB50" s="242"/>
      <c r="AC50" s="265"/>
    </row>
    <row r="51" spans="1:29" ht="15">
      <c r="A51" s="258" t="s">
        <v>107</v>
      </c>
      <c r="B51" s="139">
        <v>204915</v>
      </c>
      <c r="C51" s="140">
        <v>204637</v>
      </c>
      <c r="D51" s="140">
        <v>204943</v>
      </c>
      <c r="E51" s="141">
        <v>204222</v>
      </c>
      <c r="F51" s="139">
        <v>203864</v>
      </c>
      <c r="G51" s="140">
        <v>204910</v>
      </c>
      <c r="H51" s="140">
        <v>204640</v>
      </c>
      <c r="I51" s="141">
        <v>204748</v>
      </c>
      <c r="J51" s="15">
        <v>214610</v>
      </c>
      <c r="K51" s="16">
        <v>220899</v>
      </c>
      <c r="L51" s="16">
        <v>226976</v>
      </c>
      <c r="M51" s="17">
        <v>230433</v>
      </c>
      <c r="N51" s="15">
        <v>235880</v>
      </c>
      <c r="O51" s="18">
        <v>237434</v>
      </c>
      <c r="P51" s="25">
        <v>240582</v>
      </c>
      <c r="Q51" s="17">
        <v>241115</v>
      </c>
      <c r="R51" s="46">
        <v>245677</v>
      </c>
      <c r="S51" s="40">
        <v>245917</v>
      </c>
      <c r="T51" s="18">
        <v>246456</v>
      </c>
      <c r="U51" s="60">
        <v>245661</v>
      </c>
      <c r="V51" s="46">
        <v>245957</v>
      </c>
      <c r="W51" s="18">
        <v>245986</v>
      </c>
      <c r="X51" s="18">
        <v>245523</v>
      </c>
      <c r="Y51" s="17">
        <v>247224</v>
      </c>
      <c r="Z51" s="46">
        <v>245342</v>
      </c>
      <c r="AA51" s="25">
        <v>242493</v>
      </c>
      <c r="AB51" s="18">
        <v>237206</v>
      </c>
      <c r="AC51" s="40">
        <v>231779</v>
      </c>
    </row>
    <row r="52" spans="1:29" ht="15">
      <c r="A52" s="259" t="s">
        <v>33</v>
      </c>
      <c r="B52" s="152">
        <v>0</v>
      </c>
      <c r="C52" s="153">
        <v>0</v>
      </c>
      <c r="D52" s="153">
        <v>0</v>
      </c>
      <c r="E52" s="155">
        <v>0</v>
      </c>
      <c r="F52" s="152">
        <v>0</v>
      </c>
      <c r="G52" s="153">
        <v>39500</v>
      </c>
      <c r="H52" s="153">
        <v>41104</v>
      </c>
      <c r="I52" s="155">
        <v>43117</v>
      </c>
      <c r="J52" s="90">
        <v>44569</v>
      </c>
      <c r="K52" s="91">
        <v>45401</v>
      </c>
      <c r="L52" s="91">
        <v>46195</v>
      </c>
      <c r="M52" s="93">
        <v>46876</v>
      </c>
      <c r="N52" s="90">
        <v>47606</v>
      </c>
      <c r="O52" s="92">
        <v>48049</v>
      </c>
      <c r="P52" s="94">
        <v>46946</v>
      </c>
      <c r="Q52" s="93">
        <v>46298</v>
      </c>
      <c r="R52" s="95">
        <v>51520</v>
      </c>
      <c r="S52" s="96">
        <v>94932</v>
      </c>
      <c r="T52" s="92">
        <v>54742</v>
      </c>
      <c r="U52" s="97">
        <v>55305</v>
      </c>
      <c r="V52" s="95">
        <v>55607</v>
      </c>
      <c r="W52" s="92">
        <v>55939</v>
      </c>
      <c r="X52" s="94">
        <v>55944</v>
      </c>
      <c r="Y52" s="93">
        <v>56029</v>
      </c>
      <c r="Z52" s="95">
        <v>54973</v>
      </c>
      <c r="AA52" s="94">
        <v>51548</v>
      </c>
      <c r="AB52" s="92">
        <v>45240</v>
      </c>
      <c r="AC52" s="96">
        <v>40027</v>
      </c>
    </row>
    <row r="53" spans="1:29" ht="15" outlineLevel="1">
      <c r="A53" s="7" t="s">
        <v>127</v>
      </c>
      <c r="B53" s="136">
        <v>0</v>
      </c>
      <c r="C53" s="137">
        <v>0</v>
      </c>
      <c r="D53" s="137">
        <v>0</v>
      </c>
      <c r="E53" s="138">
        <v>0</v>
      </c>
      <c r="F53" s="136">
        <v>0</v>
      </c>
      <c r="G53" s="164">
        <v>1</v>
      </c>
      <c r="H53" s="164">
        <v>1</v>
      </c>
      <c r="I53" s="165">
        <v>1</v>
      </c>
      <c r="J53" s="166">
        <v>0.9993717606408041</v>
      </c>
      <c r="K53" s="167">
        <v>0.9988105988854871</v>
      </c>
      <c r="L53" s="167">
        <v>0.9984197423963632</v>
      </c>
      <c r="M53" s="173">
        <v>0.9984853656455329</v>
      </c>
      <c r="N53" s="166">
        <v>0.9986766373986472</v>
      </c>
      <c r="O53" s="169">
        <v>0.9989177714416533</v>
      </c>
      <c r="P53" s="170">
        <v>0.9991905593660801</v>
      </c>
      <c r="Q53" s="173">
        <v>0.9994168214609702</v>
      </c>
      <c r="R53" s="171">
        <v>0.8935170807453416</v>
      </c>
      <c r="S53" s="172">
        <v>0.49463826739139594</v>
      </c>
      <c r="T53" s="169">
        <v>0.8570750063936283</v>
      </c>
      <c r="U53" s="168">
        <v>0.8526715486845674</v>
      </c>
      <c r="V53" s="171">
        <v>0.8489938317118348</v>
      </c>
      <c r="W53" s="169">
        <v>0.8467437744686176</v>
      </c>
      <c r="X53" s="170">
        <v>0.8474367224367224</v>
      </c>
      <c r="Y53" s="173">
        <v>0.8523443216905531</v>
      </c>
      <c r="Z53" s="171">
        <v>0.8528732286758954</v>
      </c>
      <c r="AA53" s="230">
        <v>0.8429812989834717</v>
      </c>
      <c r="AB53" s="244">
        <v>0.820844385499558</v>
      </c>
      <c r="AC53" s="261">
        <v>0.7983860893896619</v>
      </c>
    </row>
    <row r="54" spans="1:29" ht="15" outlineLevel="1">
      <c r="A54" s="7" t="s">
        <v>126</v>
      </c>
      <c r="B54" s="136">
        <v>0</v>
      </c>
      <c r="C54" s="137">
        <v>0</v>
      </c>
      <c r="D54" s="137">
        <v>0</v>
      </c>
      <c r="E54" s="138">
        <v>0</v>
      </c>
      <c r="F54" s="136">
        <v>0</v>
      </c>
      <c r="G54" s="194">
        <v>0</v>
      </c>
      <c r="H54" s="194">
        <v>0</v>
      </c>
      <c r="I54" s="196">
        <v>0</v>
      </c>
      <c r="J54" s="197">
        <v>0</v>
      </c>
      <c r="K54" s="198">
        <v>0</v>
      </c>
      <c r="L54" s="198">
        <v>0</v>
      </c>
      <c r="M54" s="199">
        <v>0</v>
      </c>
      <c r="N54" s="197">
        <v>0</v>
      </c>
      <c r="O54" s="200">
        <v>0</v>
      </c>
      <c r="P54" s="201">
        <v>0</v>
      </c>
      <c r="Q54" s="199">
        <v>0</v>
      </c>
      <c r="R54" s="202">
        <v>0.10564829192546583</v>
      </c>
      <c r="S54" s="172">
        <v>0.5047823705389121</v>
      </c>
      <c r="T54" s="169">
        <v>0.14199335062657556</v>
      </c>
      <c r="U54" s="168">
        <v>0.14682216797757888</v>
      </c>
      <c r="V54" s="171">
        <v>0.15055658460265794</v>
      </c>
      <c r="W54" s="169">
        <v>0.15277355691020575</v>
      </c>
      <c r="X54" s="170">
        <v>0.15208065208065208</v>
      </c>
      <c r="Y54" s="173">
        <v>0.14717378500419426</v>
      </c>
      <c r="Z54" s="171">
        <v>0.1463081876557583</v>
      </c>
      <c r="AA54" s="230">
        <v>0.1561457282532785</v>
      </c>
      <c r="AB54" s="244">
        <v>0.1781609195402299</v>
      </c>
      <c r="AC54" s="261">
        <v>0.20043970320033977</v>
      </c>
    </row>
    <row r="55" spans="1:29" ht="15" outlineLevel="1">
      <c r="A55" s="7" t="s">
        <v>128</v>
      </c>
      <c r="B55" s="136">
        <v>0</v>
      </c>
      <c r="C55" s="137">
        <v>0</v>
      </c>
      <c r="D55" s="137">
        <v>0</v>
      </c>
      <c r="E55" s="138">
        <v>0</v>
      </c>
      <c r="F55" s="136">
        <v>0</v>
      </c>
      <c r="G55" s="194">
        <v>0</v>
      </c>
      <c r="H55" s="194">
        <v>0</v>
      </c>
      <c r="I55" s="196">
        <v>0</v>
      </c>
      <c r="J55" s="197">
        <v>0</v>
      </c>
      <c r="K55" s="198">
        <v>0</v>
      </c>
      <c r="L55" s="198">
        <v>0</v>
      </c>
      <c r="M55" s="199">
        <v>0</v>
      </c>
      <c r="N55" s="197">
        <v>0</v>
      </c>
      <c r="O55" s="200">
        <v>0</v>
      </c>
      <c r="P55" s="201">
        <v>0</v>
      </c>
      <c r="Q55" s="199">
        <v>0</v>
      </c>
      <c r="R55" s="202">
        <v>0</v>
      </c>
      <c r="S55" s="203">
        <v>0</v>
      </c>
      <c r="T55" s="200">
        <v>0</v>
      </c>
      <c r="U55" s="204">
        <v>0</v>
      </c>
      <c r="V55" s="202">
        <v>0</v>
      </c>
      <c r="W55" s="200">
        <v>0</v>
      </c>
      <c r="X55" s="201">
        <v>0</v>
      </c>
      <c r="Y55" s="199">
        <v>0</v>
      </c>
      <c r="Z55" s="202">
        <v>0</v>
      </c>
      <c r="AA55" s="249">
        <v>0</v>
      </c>
      <c r="AB55" s="248">
        <v>0</v>
      </c>
      <c r="AC55" s="260">
        <v>0</v>
      </c>
    </row>
    <row r="56" spans="1:29" ht="15" outlineLevel="1">
      <c r="A56" s="7" t="s">
        <v>171</v>
      </c>
      <c r="B56" s="136">
        <v>0</v>
      </c>
      <c r="C56" s="137">
        <v>0</v>
      </c>
      <c r="D56" s="137">
        <v>0</v>
      </c>
      <c r="E56" s="138">
        <v>0</v>
      </c>
      <c r="F56" s="136">
        <v>0</v>
      </c>
      <c r="G56" s="194">
        <v>0</v>
      </c>
      <c r="H56" s="194">
        <v>0</v>
      </c>
      <c r="I56" s="196">
        <v>0</v>
      </c>
      <c r="J56" s="166">
        <v>0.0006282393591958537</v>
      </c>
      <c r="K56" s="167">
        <v>0.0011894011145128962</v>
      </c>
      <c r="L56" s="167">
        <v>0.0015802576036367572</v>
      </c>
      <c r="M56" s="173">
        <v>0.0015146343544671047</v>
      </c>
      <c r="N56" s="166">
        <v>0.0013233626013527708</v>
      </c>
      <c r="O56" s="169">
        <v>0.0010822285583466879</v>
      </c>
      <c r="P56" s="170">
        <v>0.0008094406339198228</v>
      </c>
      <c r="Q56" s="173">
        <v>0.0005831785390297637</v>
      </c>
      <c r="R56" s="171">
        <v>0.0008346273291925466</v>
      </c>
      <c r="S56" s="172">
        <v>0.0005793620696919901</v>
      </c>
      <c r="T56" s="169">
        <v>0.0009316429797961346</v>
      </c>
      <c r="U56" s="168">
        <v>0.0005062833378537203</v>
      </c>
      <c r="V56" s="171">
        <v>0.0004495836855072203</v>
      </c>
      <c r="W56" s="169">
        <v>0.00048266862117663883</v>
      </c>
      <c r="X56" s="170">
        <v>0.00048262548262548264</v>
      </c>
      <c r="Y56" s="173">
        <v>0.000481893305252637</v>
      </c>
      <c r="Z56" s="171">
        <v>0.000818583668346279</v>
      </c>
      <c r="AA56" s="230">
        <v>0.0008729727632497866</v>
      </c>
      <c r="AB56" s="244">
        <v>0.0009946949602122016</v>
      </c>
      <c r="AC56" s="261">
        <v>0.001174207409998251</v>
      </c>
    </row>
    <row r="57" spans="1:29" ht="15" outlineLevel="1">
      <c r="A57" s="7" t="s">
        <v>125</v>
      </c>
      <c r="B57" s="136">
        <v>0</v>
      </c>
      <c r="C57" s="137">
        <v>0</v>
      </c>
      <c r="D57" s="137">
        <v>0</v>
      </c>
      <c r="E57" s="138">
        <v>0</v>
      </c>
      <c r="F57" s="136">
        <v>0</v>
      </c>
      <c r="G57" s="194">
        <v>0</v>
      </c>
      <c r="H57" s="194">
        <v>0</v>
      </c>
      <c r="I57" s="196">
        <v>0</v>
      </c>
      <c r="J57" s="197">
        <v>0</v>
      </c>
      <c r="K57" s="198">
        <v>0</v>
      </c>
      <c r="L57" s="198">
        <v>0</v>
      </c>
      <c r="M57" s="199">
        <v>0</v>
      </c>
      <c r="N57" s="197">
        <v>0</v>
      </c>
      <c r="O57" s="200">
        <v>0</v>
      </c>
      <c r="P57" s="201">
        <v>0</v>
      </c>
      <c r="Q57" s="199">
        <v>0</v>
      </c>
      <c r="R57" s="202">
        <v>0</v>
      </c>
      <c r="S57" s="203">
        <v>0</v>
      </c>
      <c r="T57" s="200">
        <v>0</v>
      </c>
      <c r="U57" s="204">
        <v>0</v>
      </c>
      <c r="V57" s="202">
        <v>0</v>
      </c>
      <c r="W57" s="200">
        <v>0</v>
      </c>
      <c r="X57" s="201">
        <v>0</v>
      </c>
      <c r="Y57" s="199">
        <v>0</v>
      </c>
      <c r="Z57" s="202">
        <v>0</v>
      </c>
      <c r="AA57" s="249">
        <v>0</v>
      </c>
      <c r="AB57" s="248">
        <v>0</v>
      </c>
      <c r="AC57" s="260">
        <v>0</v>
      </c>
    </row>
    <row r="58" spans="1:29" ht="3.75" customHeight="1" collapsed="1">
      <c r="A58" s="7" t="s">
        <v>113</v>
      </c>
      <c r="B58" s="136"/>
      <c r="C58" s="137"/>
      <c r="D58" s="137"/>
      <c r="E58" s="138"/>
      <c r="F58" s="136"/>
      <c r="G58" s="137"/>
      <c r="H58" s="137"/>
      <c r="I58" s="138"/>
      <c r="J58" s="27"/>
      <c r="K58" s="28"/>
      <c r="L58" s="28"/>
      <c r="M58" s="29"/>
      <c r="N58" s="27"/>
      <c r="O58" s="30"/>
      <c r="P58" s="31"/>
      <c r="Q58" s="29"/>
      <c r="R58" s="47"/>
      <c r="S58" s="41"/>
      <c r="T58" s="30"/>
      <c r="U58" s="33"/>
      <c r="V58" s="47"/>
      <c r="W58" s="30"/>
      <c r="X58" s="31"/>
      <c r="Y58" s="29"/>
      <c r="Z58" s="47"/>
      <c r="AA58" s="162"/>
      <c r="AB58" s="245"/>
      <c r="AC58" s="262"/>
    </row>
    <row r="59" spans="1:29" ht="15">
      <c r="A59" s="259" t="s">
        <v>32</v>
      </c>
      <c r="B59" s="152">
        <v>203039</v>
      </c>
      <c r="C59" s="153">
        <v>202714</v>
      </c>
      <c r="D59" s="153">
        <v>202932</v>
      </c>
      <c r="E59" s="155">
        <v>202116</v>
      </c>
      <c r="F59" s="152">
        <v>201704</v>
      </c>
      <c r="G59" s="153">
        <v>163175</v>
      </c>
      <c r="H59" s="153">
        <v>161227</v>
      </c>
      <c r="I59" s="155">
        <v>159296</v>
      </c>
      <c r="J59" s="90">
        <v>167593</v>
      </c>
      <c r="K59" s="91">
        <v>172973</v>
      </c>
      <c r="L59" s="91">
        <v>178451</v>
      </c>
      <c r="M59" s="93">
        <v>181386</v>
      </c>
      <c r="N59" s="90">
        <v>186150</v>
      </c>
      <c r="O59" s="92">
        <v>187471</v>
      </c>
      <c r="P59" s="94">
        <v>191784</v>
      </c>
      <c r="Q59" s="93">
        <v>192954</v>
      </c>
      <c r="R59" s="95">
        <v>191266</v>
      </c>
      <c r="S59" s="96">
        <v>148129</v>
      </c>
      <c r="T59" s="92">
        <v>188853</v>
      </c>
      <c r="U59" s="97">
        <v>187536</v>
      </c>
      <c r="V59" s="95">
        <v>187525</v>
      </c>
      <c r="W59" s="92">
        <v>187198</v>
      </c>
      <c r="X59" s="94">
        <v>186761</v>
      </c>
      <c r="Y59" s="93">
        <v>188331</v>
      </c>
      <c r="Z59" s="95">
        <v>187505</v>
      </c>
      <c r="AA59" s="94">
        <v>188083</v>
      </c>
      <c r="AB59" s="92">
        <v>189144</v>
      </c>
      <c r="AC59" s="96">
        <v>188979</v>
      </c>
    </row>
    <row r="60" spans="1:29" ht="15" outlineLevel="1">
      <c r="A60" s="7" t="s">
        <v>129</v>
      </c>
      <c r="B60" s="163">
        <v>1</v>
      </c>
      <c r="C60" s="164">
        <v>1</v>
      </c>
      <c r="D60" s="164">
        <v>1</v>
      </c>
      <c r="E60" s="165">
        <v>1</v>
      </c>
      <c r="F60" s="163">
        <v>1</v>
      </c>
      <c r="G60" s="164">
        <v>1</v>
      </c>
      <c r="H60" s="164">
        <v>1</v>
      </c>
      <c r="I60" s="165">
        <v>1</v>
      </c>
      <c r="J60" s="166">
        <v>0.9302238160305024</v>
      </c>
      <c r="K60" s="167">
        <v>0.8892370485567112</v>
      </c>
      <c r="L60" s="167">
        <v>0.8466918089559599</v>
      </c>
      <c r="M60" s="173">
        <v>0.820669731952852</v>
      </c>
      <c r="N60" s="166">
        <v>0.7876497448294386</v>
      </c>
      <c r="O60" s="169">
        <v>0.7503773917032501</v>
      </c>
      <c r="P60" s="170">
        <v>0.7316616610353314</v>
      </c>
      <c r="Q60" s="173">
        <v>0.7227318428226417</v>
      </c>
      <c r="R60" s="171">
        <v>0.7427143350098815</v>
      </c>
      <c r="S60" s="172">
        <v>0.9432454144698202</v>
      </c>
      <c r="T60" s="169">
        <v>0.7393898958449164</v>
      </c>
      <c r="U60" s="168">
        <v>0.7414149816568553</v>
      </c>
      <c r="V60" s="171">
        <v>0.7392667644314092</v>
      </c>
      <c r="W60" s="169">
        <v>0.7413113387963547</v>
      </c>
      <c r="X60" s="170">
        <v>0.7456214091807176</v>
      </c>
      <c r="Y60" s="173">
        <v>0.7443543548327147</v>
      </c>
      <c r="Z60" s="171">
        <v>0.7396016106237167</v>
      </c>
      <c r="AA60" s="230">
        <v>0.7352339126874837</v>
      </c>
      <c r="AB60" s="244">
        <v>0.7298090343864991</v>
      </c>
      <c r="AC60" s="261">
        <v>0.7193550606152006</v>
      </c>
    </row>
    <row r="61" spans="1:29" ht="15" outlineLevel="1">
      <c r="A61" s="7" t="s">
        <v>130</v>
      </c>
      <c r="B61" s="193">
        <v>0</v>
      </c>
      <c r="C61" s="194">
        <v>0</v>
      </c>
      <c r="D61" s="194">
        <v>0</v>
      </c>
      <c r="E61" s="196">
        <v>0</v>
      </c>
      <c r="F61" s="193">
        <v>0</v>
      </c>
      <c r="G61" s="194">
        <v>0</v>
      </c>
      <c r="H61" s="194">
        <v>0</v>
      </c>
      <c r="I61" s="196">
        <v>0</v>
      </c>
      <c r="J61" s="166">
        <v>0.06672713060808029</v>
      </c>
      <c r="K61" s="167">
        <v>0.1018598278344019</v>
      </c>
      <c r="L61" s="167">
        <v>0.1399599890165928</v>
      </c>
      <c r="M61" s="173">
        <v>0.16499068285314192</v>
      </c>
      <c r="N61" s="166">
        <v>0.19765243083534784</v>
      </c>
      <c r="O61" s="169">
        <v>0.23273999711955448</v>
      </c>
      <c r="P61" s="170">
        <v>0.2527218120385434</v>
      </c>
      <c r="Q61" s="173">
        <v>0.2624977974024897</v>
      </c>
      <c r="R61" s="171">
        <v>0.24943272719667897</v>
      </c>
      <c r="S61" s="172">
        <v>0.04710758865583377</v>
      </c>
      <c r="T61" s="169">
        <v>0.25318634069885043</v>
      </c>
      <c r="U61" s="168">
        <v>0.2512104342632881</v>
      </c>
      <c r="V61" s="171">
        <v>0.253112918277563</v>
      </c>
      <c r="W61" s="169">
        <v>0.2510443487644099</v>
      </c>
      <c r="X61" s="170">
        <v>0.24700553113337367</v>
      </c>
      <c r="Y61" s="173">
        <v>0.24809510914294514</v>
      </c>
      <c r="Z61" s="171">
        <v>0.25293725500653313</v>
      </c>
      <c r="AA61" s="230">
        <v>0.2576947411515129</v>
      </c>
      <c r="AB61" s="244">
        <v>0.26353466142198534</v>
      </c>
      <c r="AC61" s="261">
        <v>0.27418390403166487</v>
      </c>
    </row>
    <row r="62" spans="1:29" ht="15" outlineLevel="1">
      <c r="A62" s="7" t="s">
        <v>131</v>
      </c>
      <c r="B62" s="193">
        <v>0</v>
      </c>
      <c r="C62" s="194">
        <v>0</v>
      </c>
      <c r="D62" s="194">
        <v>0</v>
      </c>
      <c r="E62" s="196">
        <v>0</v>
      </c>
      <c r="F62" s="193">
        <v>0</v>
      </c>
      <c r="G62" s="194">
        <v>0</v>
      </c>
      <c r="H62" s="194">
        <v>0</v>
      </c>
      <c r="I62" s="196">
        <v>0</v>
      </c>
      <c r="J62" s="197">
        <v>0</v>
      </c>
      <c r="K62" s="198">
        <v>0</v>
      </c>
      <c r="L62" s="198">
        <v>0</v>
      </c>
      <c r="M62" s="199">
        <v>0</v>
      </c>
      <c r="N62" s="197">
        <v>0</v>
      </c>
      <c r="O62" s="200">
        <v>0</v>
      </c>
      <c r="P62" s="201">
        <v>0</v>
      </c>
      <c r="Q62" s="199">
        <v>0</v>
      </c>
      <c r="R62" s="171">
        <v>0.0004600922275783464</v>
      </c>
      <c r="S62" s="172">
        <v>0.0006210802746254954</v>
      </c>
      <c r="T62" s="169">
        <v>0.00048715138229204726</v>
      </c>
      <c r="U62" s="168">
        <v>0.0005385632625202627</v>
      </c>
      <c r="V62" s="171">
        <v>0.0007572323690174643</v>
      </c>
      <c r="W62" s="169">
        <v>0.0008440261113900789</v>
      </c>
      <c r="X62" s="170">
        <v>0.0008941909713484079</v>
      </c>
      <c r="Y62" s="173">
        <v>0.0009398346528187075</v>
      </c>
      <c r="Z62" s="171">
        <v>0.0009439748273379376</v>
      </c>
      <c r="AA62" s="230">
        <v>0.0010155091103395842</v>
      </c>
      <c r="AB62" s="244">
        <v>0.0010468214693566806</v>
      </c>
      <c r="AC62" s="261">
        <v>0.0010847766153911282</v>
      </c>
    </row>
    <row r="63" spans="1:29" ht="15" outlineLevel="1">
      <c r="A63" s="7" t="s">
        <v>172</v>
      </c>
      <c r="B63" s="193">
        <v>0</v>
      </c>
      <c r="C63" s="194">
        <v>0</v>
      </c>
      <c r="D63" s="194">
        <v>0</v>
      </c>
      <c r="E63" s="196">
        <v>0</v>
      </c>
      <c r="F63" s="193">
        <v>0</v>
      </c>
      <c r="G63" s="194">
        <v>0</v>
      </c>
      <c r="H63" s="194">
        <v>0</v>
      </c>
      <c r="I63" s="196">
        <v>0</v>
      </c>
      <c r="J63" s="166">
        <v>0.003049053361417243</v>
      </c>
      <c r="K63" s="167">
        <v>0.008903123608886936</v>
      </c>
      <c r="L63" s="167">
        <v>0.01334820202744731</v>
      </c>
      <c r="M63" s="173">
        <v>0.014339585194006153</v>
      </c>
      <c r="N63" s="166">
        <v>0.014697824335213537</v>
      </c>
      <c r="O63" s="169">
        <v>0.014610259720170053</v>
      </c>
      <c r="P63" s="170">
        <v>0.01327535143703333</v>
      </c>
      <c r="Q63" s="173">
        <v>0.012536666770318314</v>
      </c>
      <c r="R63" s="171">
        <v>0.0051864942017922685</v>
      </c>
      <c r="S63" s="172">
        <v>0.0059475187167941455</v>
      </c>
      <c r="T63" s="169">
        <v>0.004543216152245397</v>
      </c>
      <c r="U63" s="168">
        <v>0.0039619059807183684</v>
      </c>
      <c r="V63" s="171">
        <v>0.0038928142914278095</v>
      </c>
      <c r="W63" s="169">
        <v>0.003669911003322685</v>
      </c>
      <c r="X63" s="170">
        <v>0.0032608521050968885</v>
      </c>
      <c r="Y63" s="173">
        <v>0.0030478253712877858</v>
      </c>
      <c r="Z63" s="171">
        <v>0.00284259086424362</v>
      </c>
      <c r="AA63" s="230">
        <v>0.0026265000026584008</v>
      </c>
      <c r="AB63" s="244">
        <v>0.0024425834284989216</v>
      </c>
      <c r="AC63" s="261">
        <v>0.0024976320120225</v>
      </c>
    </row>
    <row r="64" spans="1:29" ht="15" outlineLevel="1">
      <c r="A64" s="7" t="s">
        <v>119</v>
      </c>
      <c r="B64" s="193">
        <v>0</v>
      </c>
      <c r="C64" s="194">
        <v>0</v>
      </c>
      <c r="D64" s="194">
        <v>0</v>
      </c>
      <c r="E64" s="196">
        <v>0</v>
      </c>
      <c r="F64" s="193">
        <v>0</v>
      </c>
      <c r="G64" s="194">
        <v>0</v>
      </c>
      <c r="H64" s="194">
        <v>0</v>
      </c>
      <c r="I64" s="196">
        <v>0</v>
      </c>
      <c r="J64" s="197">
        <v>0</v>
      </c>
      <c r="K64" s="198">
        <v>0</v>
      </c>
      <c r="L64" s="198">
        <v>0</v>
      </c>
      <c r="M64" s="199">
        <v>0</v>
      </c>
      <c r="N64" s="197">
        <v>0</v>
      </c>
      <c r="O64" s="169">
        <v>0.0022723514570253535</v>
      </c>
      <c r="P64" s="170">
        <v>0.002341175489091895</v>
      </c>
      <c r="Q64" s="173">
        <v>0.0022336930045503073</v>
      </c>
      <c r="R64" s="171">
        <v>0.0022063513640688884</v>
      </c>
      <c r="S64" s="172">
        <v>0.0030783978829263684</v>
      </c>
      <c r="T64" s="169">
        <v>0.0023933959216957106</v>
      </c>
      <c r="U64" s="168">
        <v>0.002874114836618036</v>
      </c>
      <c r="V64" s="171">
        <v>0.002970270630582589</v>
      </c>
      <c r="W64" s="169">
        <v>0.0031303753245226977</v>
      </c>
      <c r="X64" s="170">
        <v>0.0032180166094634317</v>
      </c>
      <c r="Y64" s="173">
        <v>0.0035628760002336312</v>
      </c>
      <c r="Z64" s="171">
        <v>0.003674568678168582</v>
      </c>
      <c r="AA64" s="230">
        <v>0.003429337048005402</v>
      </c>
      <c r="AB64" s="244">
        <v>0.003166899293659857</v>
      </c>
      <c r="AC64" s="261">
        <v>0.002878626725720847</v>
      </c>
    </row>
    <row r="65" spans="1:29" ht="3.75" customHeight="1">
      <c r="A65" s="7"/>
      <c r="B65" s="136"/>
      <c r="C65" s="137"/>
      <c r="D65" s="137"/>
      <c r="E65" s="138"/>
      <c r="F65" s="136"/>
      <c r="G65" s="137"/>
      <c r="H65" s="137"/>
      <c r="I65" s="138"/>
      <c r="J65" s="27"/>
      <c r="K65" s="28"/>
      <c r="L65" s="28"/>
      <c r="M65" s="29"/>
      <c r="N65" s="27"/>
      <c r="O65" s="30"/>
      <c r="P65" s="31"/>
      <c r="Q65" s="29"/>
      <c r="R65" s="47"/>
      <c r="S65" s="41"/>
      <c r="T65" s="30"/>
      <c r="U65" s="33"/>
      <c r="V65" s="47"/>
      <c r="W65" s="30"/>
      <c r="X65" s="31"/>
      <c r="Y65" s="29"/>
      <c r="Z65" s="47"/>
      <c r="AA65" s="162"/>
      <c r="AB65" s="245"/>
      <c r="AC65" s="262"/>
    </row>
    <row r="66" spans="1:29" ht="15">
      <c r="A66" s="259" t="s">
        <v>41</v>
      </c>
      <c r="B66" s="152">
        <v>1876</v>
      </c>
      <c r="C66" s="153">
        <v>1923</v>
      </c>
      <c r="D66" s="153">
        <v>2011</v>
      </c>
      <c r="E66" s="155">
        <v>2106</v>
      </c>
      <c r="F66" s="152">
        <v>2160</v>
      </c>
      <c r="G66" s="153">
        <v>2235</v>
      </c>
      <c r="H66" s="153">
        <v>2309</v>
      </c>
      <c r="I66" s="155">
        <v>2335</v>
      </c>
      <c r="J66" s="90">
        <v>2448</v>
      </c>
      <c r="K66" s="91">
        <v>2525</v>
      </c>
      <c r="L66" s="91">
        <v>2330</v>
      </c>
      <c r="M66" s="93">
        <v>2171</v>
      </c>
      <c r="N66" s="90">
        <v>2124</v>
      </c>
      <c r="O66" s="92">
        <v>1914</v>
      </c>
      <c r="P66" s="94">
        <v>1852</v>
      </c>
      <c r="Q66" s="93">
        <v>1863</v>
      </c>
      <c r="R66" s="95">
        <v>2891</v>
      </c>
      <c r="S66" s="96">
        <v>2856</v>
      </c>
      <c r="T66" s="92">
        <v>2861</v>
      </c>
      <c r="U66" s="97">
        <v>2820</v>
      </c>
      <c r="V66" s="95">
        <v>2825</v>
      </c>
      <c r="W66" s="92">
        <v>2849</v>
      </c>
      <c r="X66" s="94">
        <v>2818</v>
      </c>
      <c r="Y66" s="93">
        <v>2864</v>
      </c>
      <c r="Z66" s="95">
        <v>2864</v>
      </c>
      <c r="AA66" s="94">
        <v>2862</v>
      </c>
      <c r="AB66" s="92">
        <v>2822</v>
      </c>
      <c r="AC66" s="96">
        <v>2773</v>
      </c>
    </row>
    <row r="67" spans="1:29" ht="15" outlineLevel="1">
      <c r="A67" s="7" t="s">
        <v>132</v>
      </c>
      <c r="B67" s="163">
        <v>1</v>
      </c>
      <c r="C67" s="164">
        <v>1</v>
      </c>
      <c r="D67" s="164">
        <v>1</v>
      </c>
      <c r="E67" s="165">
        <v>1</v>
      </c>
      <c r="F67" s="163">
        <v>1</v>
      </c>
      <c r="G67" s="164">
        <v>1</v>
      </c>
      <c r="H67" s="164">
        <v>1</v>
      </c>
      <c r="I67" s="165">
        <v>1</v>
      </c>
      <c r="J67" s="166">
        <v>1</v>
      </c>
      <c r="K67" s="167">
        <v>1</v>
      </c>
      <c r="L67" s="167">
        <v>1</v>
      </c>
      <c r="M67" s="173">
        <v>1</v>
      </c>
      <c r="N67" s="166">
        <v>1</v>
      </c>
      <c r="O67" s="169">
        <v>1</v>
      </c>
      <c r="P67" s="170">
        <v>1</v>
      </c>
      <c r="Q67" s="173">
        <v>1</v>
      </c>
      <c r="R67" s="171">
        <v>0.9875475613974404</v>
      </c>
      <c r="S67" s="172">
        <v>0.9929971988795518</v>
      </c>
      <c r="T67" s="169">
        <v>0.9933589653967144</v>
      </c>
      <c r="U67" s="168">
        <v>0.9968085106382979</v>
      </c>
      <c r="V67" s="171">
        <v>0.9957522123893805</v>
      </c>
      <c r="W67" s="169">
        <v>0.9926289926289926</v>
      </c>
      <c r="X67" s="170">
        <v>0.9960965223562811</v>
      </c>
      <c r="Y67" s="173">
        <v>0.9968575418994413</v>
      </c>
      <c r="Z67" s="171">
        <v>0.9979050279329609</v>
      </c>
      <c r="AA67" s="230">
        <v>0.9993011879804332</v>
      </c>
      <c r="AB67" s="244">
        <v>0.9992912827781715</v>
      </c>
      <c r="AC67" s="261">
        <v>1</v>
      </c>
    </row>
    <row r="68" spans="1:29" ht="15" outlineLevel="1">
      <c r="A68" s="7" t="s">
        <v>133</v>
      </c>
      <c r="B68" s="193">
        <v>0</v>
      </c>
      <c r="C68" s="194">
        <v>0</v>
      </c>
      <c r="D68" s="194">
        <v>0</v>
      </c>
      <c r="E68" s="196">
        <v>0</v>
      </c>
      <c r="F68" s="193">
        <v>0</v>
      </c>
      <c r="G68" s="194">
        <v>0</v>
      </c>
      <c r="H68" s="194">
        <v>0</v>
      </c>
      <c r="I68" s="196">
        <v>0</v>
      </c>
      <c r="J68" s="197">
        <v>0</v>
      </c>
      <c r="K68" s="198">
        <v>0</v>
      </c>
      <c r="L68" s="198">
        <v>0</v>
      </c>
      <c r="M68" s="199">
        <v>0</v>
      </c>
      <c r="N68" s="197">
        <v>0</v>
      </c>
      <c r="O68" s="200">
        <v>0</v>
      </c>
      <c r="P68" s="201">
        <v>0</v>
      </c>
      <c r="Q68" s="199">
        <v>0</v>
      </c>
      <c r="R68" s="202">
        <v>0</v>
      </c>
      <c r="S68" s="203">
        <v>0</v>
      </c>
      <c r="T68" s="200">
        <v>0</v>
      </c>
      <c r="U68" s="204">
        <v>0</v>
      </c>
      <c r="V68" s="202">
        <v>0</v>
      </c>
      <c r="W68" s="200">
        <v>0</v>
      </c>
      <c r="X68" s="201">
        <v>0</v>
      </c>
      <c r="Y68" s="199">
        <v>0</v>
      </c>
      <c r="Z68" s="202">
        <v>0</v>
      </c>
      <c r="AA68" s="249">
        <v>0</v>
      </c>
      <c r="AB68" s="248">
        <v>0</v>
      </c>
      <c r="AC68" s="260">
        <v>0</v>
      </c>
    </row>
    <row r="69" spans="1:29" ht="15" outlineLevel="1">
      <c r="A69" s="7" t="s">
        <v>134</v>
      </c>
      <c r="B69" s="193">
        <v>0</v>
      </c>
      <c r="C69" s="194">
        <v>0</v>
      </c>
      <c r="D69" s="194">
        <v>0</v>
      </c>
      <c r="E69" s="196">
        <v>0</v>
      </c>
      <c r="F69" s="193">
        <v>0</v>
      </c>
      <c r="G69" s="194">
        <v>0</v>
      </c>
      <c r="H69" s="194">
        <v>0</v>
      </c>
      <c r="I69" s="196">
        <v>0</v>
      </c>
      <c r="J69" s="197">
        <v>0</v>
      </c>
      <c r="K69" s="198">
        <v>0</v>
      </c>
      <c r="L69" s="198">
        <v>0</v>
      </c>
      <c r="M69" s="199">
        <v>0</v>
      </c>
      <c r="N69" s="197">
        <v>0</v>
      </c>
      <c r="O69" s="200">
        <v>0</v>
      </c>
      <c r="P69" s="201">
        <v>0</v>
      </c>
      <c r="Q69" s="199">
        <v>0</v>
      </c>
      <c r="R69" s="202">
        <v>0</v>
      </c>
      <c r="S69" s="203">
        <v>0</v>
      </c>
      <c r="T69" s="200">
        <v>0</v>
      </c>
      <c r="U69" s="204">
        <v>0</v>
      </c>
      <c r="V69" s="202">
        <v>0</v>
      </c>
      <c r="W69" s="200">
        <v>0</v>
      </c>
      <c r="X69" s="201">
        <v>0</v>
      </c>
      <c r="Y69" s="199">
        <v>0</v>
      </c>
      <c r="Z69" s="202">
        <v>0</v>
      </c>
      <c r="AA69" s="249">
        <v>0</v>
      </c>
      <c r="AB69" s="248">
        <v>0</v>
      </c>
      <c r="AC69" s="260">
        <v>0</v>
      </c>
    </row>
    <row r="70" spans="1:29" ht="15" outlineLevel="1">
      <c r="A70" s="7" t="s">
        <v>173</v>
      </c>
      <c r="B70" s="193">
        <v>0</v>
      </c>
      <c r="C70" s="194">
        <v>0</v>
      </c>
      <c r="D70" s="194">
        <v>0</v>
      </c>
      <c r="E70" s="196">
        <v>0</v>
      </c>
      <c r="F70" s="193">
        <v>0</v>
      </c>
      <c r="G70" s="194">
        <v>0</v>
      </c>
      <c r="H70" s="194">
        <v>0</v>
      </c>
      <c r="I70" s="196">
        <v>0</v>
      </c>
      <c r="J70" s="197">
        <v>0</v>
      </c>
      <c r="K70" s="198">
        <v>0</v>
      </c>
      <c r="L70" s="198">
        <v>0</v>
      </c>
      <c r="M70" s="199">
        <v>0</v>
      </c>
      <c r="N70" s="197">
        <v>0</v>
      </c>
      <c r="O70" s="200">
        <v>0</v>
      </c>
      <c r="P70" s="201">
        <v>0</v>
      </c>
      <c r="Q70" s="199">
        <v>0</v>
      </c>
      <c r="R70" s="171">
        <v>0.012452438602559669</v>
      </c>
      <c r="S70" s="172">
        <v>0.0070028011204481795</v>
      </c>
      <c r="T70" s="169">
        <v>0.006641034603285564</v>
      </c>
      <c r="U70" s="168">
        <v>0.0031914893617021275</v>
      </c>
      <c r="V70" s="171">
        <v>0.004247787610619469</v>
      </c>
      <c r="W70" s="169">
        <v>0.007371007371007371</v>
      </c>
      <c r="X70" s="170">
        <v>0.0039034776437189495</v>
      </c>
      <c r="Y70" s="173">
        <v>0.0031424581005586594</v>
      </c>
      <c r="Z70" s="171">
        <v>0.002094972067039106</v>
      </c>
      <c r="AA70" s="230">
        <v>0.0006988120195667365</v>
      </c>
      <c r="AB70" s="244">
        <v>0.0007087172218284905</v>
      </c>
      <c r="AC70" s="260">
        <v>0</v>
      </c>
    </row>
    <row r="71" spans="1:29" ht="15" outlineLevel="1">
      <c r="A71" s="7" t="s">
        <v>135</v>
      </c>
      <c r="B71" s="193">
        <v>0</v>
      </c>
      <c r="C71" s="194">
        <v>0</v>
      </c>
      <c r="D71" s="194">
        <v>0</v>
      </c>
      <c r="E71" s="196">
        <v>0</v>
      </c>
      <c r="F71" s="193">
        <v>0</v>
      </c>
      <c r="G71" s="194">
        <v>0</v>
      </c>
      <c r="H71" s="194">
        <v>0</v>
      </c>
      <c r="I71" s="196">
        <v>0</v>
      </c>
      <c r="J71" s="197">
        <v>0</v>
      </c>
      <c r="K71" s="198">
        <v>0</v>
      </c>
      <c r="L71" s="198">
        <v>0</v>
      </c>
      <c r="M71" s="199">
        <v>0</v>
      </c>
      <c r="N71" s="197">
        <v>0</v>
      </c>
      <c r="O71" s="200">
        <v>0</v>
      </c>
      <c r="P71" s="201">
        <v>0</v>
      </c>
      <c r="Q71" s="199">
        <v>0</v>
      </c>
      <c r="R71" s="202">
        <v>0</v>
      </c>
      <c r="S71" s="203">
        <v>0</v>
      </c>
      <c r="T71" s="200">
        <v>0</v>
      </c>
      <c r="U71" s="204">
        <v>0</v>
      </c>
      <c r="V71" s="202">
        <v>0</v>
      </c>
      <c r="W71" s="200">
        <v>0</v>
      </c>
      <c r="X71" s="201">
        <v>0</v>
      </c>
      <c r="Y71" s="199">
        <v>0</v>
      </c>
      <c r="Z71" s="202">
        <v>0</v>
      </c>
      <c r="AA71" s="249">
        <v>0</v>
      </c>
      <c r="AB71" s="248">
        <v>0</v>
      </c>
      <c r="AC71" s="260">
        <v>0</v>
      </c>
    </row>
    <row r="72" spans="1:29" ht="3.75" customHeight="1">
      <c r="A72" s="7"/>
      <c r="B72" s="136"/>
      <c r="C72" s="137"/>
      <c r="D72" s="137"/>
      <c r="E72" s="138"/>
      <c r="F72" s="136"/>
      <c r="G72" s="137"/>
      <c r="H72" s="137"/>
      <c r="I72" s="138"/>
      <c r="J72" s="27"/>
      <c r="K72" s="28"/>
      <c r="L72" s="28"/>
      <c r="M72" s="29"/>
      <c r="N72" s="27"/>
      <c r="O72" s="30"/>
      <c r="P72" s="31"/>
      <c r="Q72" s="29"/>
      <c r="R72" s="47"/>
      <c r="S72" s="41"/>
      <c r="T72" s="30"/>
      <c r="U72" s="33"/>
      <c r="V72" s="47"/>
      <c r="W72" s="30"/>
      <c r="X72" s="31"/>
      <c r="Y72" s="29"/>
      <c r="Z72" s="47"/>
      <c r="AA72" s="162"/>
      <c r="AB72" s="245"/>
      <c r="AC72" s="262"/>
    </row>
    <row r="73" spans="1:29" ht="15">
      <c r="A73" s="258" t="s">
        <v>110</v>
      </c>
      <c r="B73" s="139">
        <v>0</v>
      </c>
      <c r="C73" s="140">
        <v>0</v>
      </c>
      <c r="D73" s="140">
        <v>0</v>
      </c>
      <c r="E73" s="141">
        <v>0</v>
      </c>
      <c r="F73" s="139">
        <v>0</v>
      </c>
      <c r="G73" s="140">
        <v>0</v>
      </c>
      <c r="H73" s="140">
        <v>0</v>
      </c>
      <c r="I73" s="141">
        <v>0</v>
      </c>
      <c r="J73" s="15">
        <v>0</v>
      </c>
      <c r="K73" s="16">
        <v>0</v>
      </c>
      <c r="L73" s="16">
        <v>0</v>
      </c>
      <c r="M73" s="17">
        <v>0</v>
      </c>
      <c r="N73" s="15">
        <v>0</v>
      </c>
      <c r="O73" s="18">
        <v>0</v>
      </c>
      <c r="P73" s="25">
        <v>0</v>
      </c>
      <c r="Q73" s="17">
        <v>0</v>
      </c>
      <c r="R73" s="46">
        <v>35082</v>
      </c>
      <c r="S73" s="40">
        <v>42235</v>
      </c>
      <c r="T73" s="18">
        <v>46668</v>
      </c>
      <c r="U73" s="60">
        <v>47495</v>
      </c>
      <c r="V73" s="46">
        <v>53896</v>
      </c>
      <c r="W73" s="18">
        <v>56204</v>
      </c>
      <c r="X73" s="25">
        <v>63461</v>
      </c>
      <c r="Y73" s="17">
        <v>70021</v>
      </c>
      <c r="Z73" s="46">
        <v>71901</v>
      </c>
      <c r="AA73" s="25">
        <v>74681</v>
      </c>
      <c r="AB73" s="18">
        <v>77322</v>
      </c>
      <c r="AC73" s="40">
        <v>80330</v>
      </c>
    </row>
    <row r="74" spans="1:29" ht="15">
      <c r="A74" s="266" t="s">
        <v>161</v>
      </c>
      <c r="B74" s="206">
        <v>0</v>
      </c>
      <c r="C74" s="207">
        <v>0</v>
      </c>
      <c r="D74" s="207">
        <v>0</v>
      </c>
      <c r="E74" s="208">
        <v>0</v>
      </c>
      <c r="F74" s="206">
        <v>0</v>
      </c>
      <c r="G74" s="207">
        <v>0</v>
      </c>
      <c r="H74" s="207">
        <v>0</v>
      </c>
      <c r="I74" s="208">
        <v>0</v>
      </c>
      <c r="J74" s="209">
        <v>0</v>
      </c>
      <c r="K74" s="210">
        <v>0</v>
      </c>
      <c r="L74" s="210">
        <v>0</v>
      </c>
      <c r="M74" s="219">
        <v>0</v>
      </c>
      <c r="N74" s="209">
        <v>0</v>
      </c>
      <c r="O74" s="220">
        <v>0</v>
      </c>
      <c r="P74" s="221">
        <v>0</v>
      </c>
      <c r="Q74" s="219">
        <v>0</v>
      </c>
      <c r="R74" s="216">
        <v>0.18341994918072213</v>
      </c>
      <c r="S74" s="217">
        <v>0.2851231021609543</v>
      </c>
      <c r="T74" s="214">
        <v>0.24711283379136154</v>
      </c>
      <c r="U74" s="215">
        <v>0.2532580411227711</v>
      </c>
      <c r="V74" s="216">
        <v>0.2874070123983469</v>
      </c>
      <c r="W74" s="214">
        <v>0.3002382504086582</v>
      </c>
      <c r="X74" s="218">
        <v>0.3397979235493492</v>
      </c>
      <c r="Y74" s="212">
        <v>0.371797526695021</v>
      </c>
      <c r="Z74" s="216">
        <v>0.3834617743526839</v>
      </c>
      <c r="AA74" s="218">
        <v>0.3970640621427774</v>
      </c>
      <c r="AB74" s="214">
        <v>0.4087996447151377</v>
      </c>
      <c r="AC74" s="217">
        <v>0.4250736854359479</v>
      </c>
    </row>
    <row r="75" spans="1:29" ht="5.25" customHeight="1">
      <c r="A75" s="7"/>
      <c r="B75" s="136"/>
      <c r="C75" s="137"/>
      <c r="D75" s="137"/>
      <c r="E75" s="138"/>
      <c r="F75" s="136"/>
      <c r="G75" s="137"/>
      <c r="H75" s="137"/>
      <c r="I75" s="138"/>
      <c r="J75" s="27"/>
      <c r="K75" s="28"/>
      <c r="L75" s="28"/>
      <c r="M75" s="29"/>
      <c r="N75" s="27"/>
      <c r="O75" s="30"/>
      <c r="P75" s="31"/>
      <c r="Q75" s="29"/>
      <c r="R75" s="47"/>
      <c r="S75" s="41"/>
      <c r="T75" s="30"/>
      <c r="U75" s="33"/>
      <c r="V75" s="47"/>
      <c r="W75" s="30"/>
      <c r="X75" s="31"/>
      <c r="Y75" s="29"/>
      <c r="Z75" s="47"/>
      <c r="AA75" s="31"/>
      <c r="AB75" s="30"/>
      <c r="AC75" s="41"/>
    </row>
    <row r="76" spans="1:29" ht="15">
      <c r="A76" s="258" t="s">
        <v>11</v>
      </c>
      <c r="B76" s="139">
        <v>57077104</v>
      </c>
      <c r="C76" s="140">
        <v>58788284</v>
      </c>
      <c r="D76" s="140">
        <v>56363555</v>
      </c>
      <c r="E76" s="141">
        <v>55083821</v>
      </c>
      <c r="F76" s="139">
        <v>53516403</v>
      </c>
      <c r="G76" s="140">
        <v>52675689</v>
      </c>
      <c r="H76" s="140">
        <v>50520504</v>
      </c>
      <c r="I76" s="141">
        <v>48977395</v>
      </c>
      <c r="J76" s="15">
        <v>48409520</v>
      </c>
      <c r="K76" s="16">
        <v>50347763</v>
      </c>
      <c r="L76" s="16">
        <v>48435692</v>
      </c>
      <c r="M76" s="17">
        <v>48346817</v>
      </c>
      <c r="N76" s="15">
        <v>46312427</v>
      </c>
      <c r="O76" s="18">
        <v>52483052</v>
      </c>
      <c r="P76" s="25">
        <v>51980721</v>
      </c>
      <c r="Q76" s="17">
        <v>52532205</v>
      </c>
      <c r="R76" s="46">
        <v>54026926</v>
      </c>
      <c r="S76" s="40">
        <v>55626482</v>
      </c>
      <c r="T76" s="18">
        <v>55043280</v>
      </c>
      <c r="U76" s="60">
        <v>55160661</v>
      </c>
      <c r="V76" s="46">
        <v>52763114.75039</v>
      </c>
      <c r="W76" s="18">
        <v>54070110</v>
      </c>
      <c r="X76" s="25">
        <v>53352539</v>
      </c>
      <c r="Y76" s="17">
        <v>51958329</v>
      </c>
      <c r="Z76" s="46">
        <v>49016477</v>
      </c>
      <c r="AA76" s="25">
        <v>49694672</v>
      </c>
      <c r="AB76" s="18">
        <v>48706475</v>
      </c>
      <c r="AC76" s="40">
        <v>48220849</v>
      </c>
    </row>
    <row r="77" spans="1:29" s="72" customFormat="1" ht="4.5" customHeight="1">
      <c r="A77" s="7"/>
      <c r="B77" s="136"/>
      <c r="C77" s="137"/>
      <c r="D77" s="137"/>
      <c r="E77" s="138"/>
      <c r="F77" s="136"/>
      <c r="G77" s="137"/>
      <c r="H77" s="137"/>
      <c r="I77" s="138"/>
      <c r="J77" s="27"/>
      <c r="K77" s="28"/>
      <c r="L77" s="28"/>
      <c r="M77" s="29"/>
      <c r="N77" s="27"/>
      <c r="O77" s="30"/>
      <c r="P77" s="31"/>
      <c r="Q77" s="29"/>
      <c r="R77" s="47"/>
      <c r="S77" s="41"/>
      <c r="T77" s="30"/>
      <c r="U77" s="33"/>
      <c r="V77" s="47"/>
      <c r="W77" s="30"/>
      <c r="X77" s="31"/>
      <c r="Y77" s="29"/>
      <c r="Z77" s="47"/>
      <c r="AA77" s="31"/>
      <c r="AB77" s="30"/>
      <c r="AC77" s="41"/>
    </row>
    <row r="78" spans="1:29" ht="15">
      <c r="A78" s="258" t="s">
        <v>36</v>
      </c>
      <c r="B78" s="139">
        <v>218726762</v>
      </c>
      <c r="C78" s="140">
        <v>213713248</v>
      </c>
      <c r="D78" s="140">
        <v>193499296</v>
      </c>
      <c r="E78" s="141">
        <v>197207815</v>
      </c>
      <c r="F78" s="139">
        <v>191384743</v>
      </c>
      <c r="G78" s="140">
        <v>183277793</v>
      </c>
      <c r="H78" s="140">
        <v>164916871</v>
      </c>
      <c r="I78" s="141">
        <v>163179114</v>
      </c>
      <c r="J78" s="15">
        <v>163716759</v>
      </c>
      <c r="K78" s="16">
        <v>163279192</v>
      </c>
      <c r="L78" s="16">
        <v>153572891</v>
      </c>
      <c r="M78" s="17">
        <v>159925960</v>
      </c>
      <c r="N78" s="15">
        <v>155554222.9667</v>
      </c>
      <c r="O78" s="18">
        <v>166994537.18</v>
      </c>
      <c r="P78" s="25">
        <v>164139967</v>
      </c>
      <c r="Q78" s="17">
        <v>174255135.19</v>
      </c>
      <c r="R78" s="46">
        <v>184030151.0359999</v>
      </c>
      <c r="S78" s="40">
        <v>185351116.3067534</v>
      </c>
      <c r="T78" s="18">
        <v>180491941.33493665</v>
      </c>
      <c r="U78" s="60">
        <v>187071146.04876003</v>
      </c>
      <c r="V78" s="46">
        <v>182286137.154377</v>
      </c>
      <c r="W78" s="18">
        <v>183594175.03862333</v>
      </c>
      <c r="X78" s="25">
        <v>177820803.25712997</v>
      </c>
      <c r="Y78" s="17">
        <v>176874233.96666667</v>
      </c>
      <c r="Z78" s="46">
        <v>170153572.68333334</v>
      </c>
      <c r="AA78" s="25">
        <v>168156603.48333335</v>
      </c>
      <c r="AB78" s="18">
        <v>162562095.32</v>
      </c>
      <c r="AC78" s="40">
        <v>165753972.69</v>
      </c>
    </row>
    <row r="79" spans="1:29" ht="4.5" customHeight="1">
      <c r="A79" s="7"/>
      <c r="B79" s="136"/>
      <c r="C79" s="137"/>
      <c r="D79" s="137"/>
      <c r="E79" s="138"/>
      <c r="F79" s="136"/>
      <c r="G79" s="137"/>
      <c r="H79" s="137"/>
      <c r="I79" s="138"/>
      <c r="J79" s="27"/>
      <c r="K79" s="28"/>
      <c r="L79" s="28"/>
      <c r="M79" s="29"/>
      <c r="N79" s="27"/>
      <c r="O79" s="30"/>
      <c r="P79" s="31"/>
      <c r="Q79" s="29"/>
      <c r="R79" s="47"/>
      <c r="S79" s="41"/>
      <c r="T79" s="30"/>
      <c r="U79" s="33"/>
      <c r="V79" s="47"/>
      <c r="W79" s="30"/>
      <c r="X79" s="31"/>
      <c r="Y79" s="29"/>
      <c r="Z79" s="47"/>
      <c r="AA79" s="31"/>
      <c r="AB79" s="30"/>
      <c r="AC79" s="41"/>
    </row>
    <row r="80" spans="1:29" ht="15">
      <c r="A80" s="258" t="s">
        <v>39</v>
      </c>
      <c r="B80" s="139">
        <v>0</v>
      </c>
      <c r="C80" s="140">
        <v>0</v>
      </c>
      <c r="D80" s="140">
        <v>0</v>
      </c>
      <c r="E80" s="141">
        <v>0</v>
      </c>
      <c r="F80" s="139">
        <v>0</v>
      </c>
      <c r="G80" s="140">
        <v>0</v>
      </c>
      <c r="H80" s="140">
        <v>0</v>
      </c>
      <c r="I80" s="141">
        <v>0</v>
      </c>
      <c r="J80" s="15">
        <v>0</v>
      </c>
      <c r="K80" s="16">
        <v>0</v>
      </c>
      <c r="L80" s="16">
        <v>0</v>
      </c>
      <c r="M80" s="17">
        <v>802</v>
      </c>
      <c r="N80" s="15">
        <v>901</v>
      </c>
      <c r="O80" s="18">
        <v>1482</v>
      </c>
      <c r="P80" s="25">
        <v>1912</v>
      </c>
      <c r="Q80" s="17">
        <v>1931</v>
      </c>
      <c r="R80" s="46">
        <v>1055</v>
      </c>
      <c r="S80" s="40">
        <v>1028</v>
      </c>
      <c r="T80" s="18">
        <v>923</v>
      </c>
      <c r="U80" s="60">
        <v>898</v>
      </c>
      <c r="V80" s="46">
        <v>1134</v>
      </c>
      <c r="W80" s="18">
        <v>960</v>
      </c>
      <c r="X80" s="25">
        <v>1068</v>
      </c>
      <c r="Y80" s="17">
        <v>933</v>
      </c>
      <c r="Z80" s="46">
        <v>746</v>
      </c>
      <c r="AA80" s="25">
        <v>729</v>
      </c>
      <c r="AB80" s="18">
        <v>781</v>
      </c>
      <c r="AC80" s="40">
        <v>921</v>
      </c>
    </row>
    <row r="81" spans="1:29" s="72" customFormat="1" ht="4.5" customHeight="1">
      <c r="A81" s="7"/>
      <c r="B81" s="45"/>
      <c r="C81" s="8"/>
      <c r="D81" s="8"/>
      <c r="E81" s="24"/>
      <c r="F81" s="45"/>
      <c r="G81" s="8"/>
      <c r="H81" s="8"/>
      <c r="I81" s="24"/>
      <c r="J81" s="27"/>
      <c r="K81" s="28"/>
      <c r="L81" s="28"/>
      <c r="M81" s="29"/>
      <c r="N81" s="27"/>
      <c r="O81" s="30"/>
      <c r="P81" s="31"/>
      <c r="Q81" s="29"/>
      <c r="R81" s="47"/>
      <c r="S81" s="41"/>
      <c r="T81" s="30"/>
      <c r="U81" s="33"/>
      <c r="V81" s="47"/>
      <c r="W81" s="30"/>
      <c r="X81" s="31"/>
      <c r="Y81" s="29"/>
      <c r="Z81" s="47"/>
      <c r="AA81" s="236"/>
      <c r="AB81" s="241"/>
      <c r="AC81" s="269"/>
    </row>
    <row r="82" spans="1:29" ht="15">
      <c r="A82" s="299" t="s">
        <v>7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1"/>
    </row>
    <row r="83" spans="1:29" ht="5.25" customHeight="1">
      <c r="A83" s="270"/>
      <c r="B83" s="132"/>
      <c r="C83" s="133"/>
      <c r="D83" s="133"/>
      <c r="E83" s="131"/>
      <c r="F83" s="132"/>
      <c r="G83" s="133"/>
      <c r="H83" s="133"/>
      <c r="I83" s="131"/>
      <c r="J83" s="19"/>
      <c r="K83" s="20"/>
      <c r="L83" s="20"/>
      <c r="M83" s="21"/>
      <c r="N83" s="19"/>
      <c r="O83" s="22"/>
      <c r="P83" s="26"/>
      <c r="Q83" s="21"/>
      <c r="R83" s="48"/>
      <c r="S83" s="42"/>
      <c r="T83" s="22"/>
      <c r="U83" s="61"/>
      <c r="V83" s="48"/>
      <c r="W83" s="22"/>
      <c r="X83" s="26"/>
      <c r="Y83" s="21"/>
      <c r="Z83" s="48"/>
      <c r="AA83" s="237"/>
      <c r="AB83" s="242"/>
      <c r="AC83" s="265"/>
    </row>
    <row r="84" spans="1:29" ht="15">
      <c r="A84" s="258" t="s">
        <v>143</v>
      </c>
      <c r="B84" s="139">
        <v>87857</v>
      </c>
      <c r="C84" s="140">
        <v>89736</v>
      </c>
      <c r="D84" s="140">
        <v>88958</v>
      </c>
      <c r="E84" s="141">
        <v>89584</v>
      </c>
      <c r="F84" s="139">
        <v>89971</v>
      </c>
      <c r="G84" s="140">
        <v>91338</v>
      </c>
      <c r="H84" s="140">
        <v>95236</v>
      </c>
      <c r="I84" s="141">
        <v>95737</v>
      </c>
      <c r="J84" s="15">
        <v>77651</v>
      </c>
      <c r="K84" s="16">
        <v>77769</v>
      </c>
      <c r="L84" s="16">
        <v>82155</v>
      </c>
      <c r="M84" s="17">
        <v>87587</v>
      </c>
      <c r="N84" s="15">
        <v>94792</v>
      </c>
      <c r="O84" s="18">
        <v>96720</v>
      </c>
      <c r="P84" s="25">
        <v>99573</v>
      </c>
      <c r="Q84" s="17">
        <v>102908</v>
      </c>
      <c r="R84" s="49">
        <v>102223</v>
      </c>
      <c r="S84" s="43">
        <v>106570</v>
      </c>
      <c r="T84" s="63">
        <v>108767</v>
      </c>
      <c r="U84" s="62">
        <v>110537</v>
      </c>
      <c r="V84" s="49">
        <v>113780</v>
      </c>
      <c r="W84" s="63">
        <v>117258</v>
      </c>
      <c r="X84" s="63">
        <v>120279</v>
      </c>
      <c r="Y84" s="32">
        <v>121704</v>
      </c>
      <c r="Z84" s="49">
        <v>123663</v>
      </c>
      <c r="AA84" s="205">
        <v>126041</v>
      </c>
      <c r="AB84" s="63">
        <v>128134</v>
      </c>
      <c r="AC84" s="43">
        <v>129404</v>
      </c>
    </row>
    <row r="85" spans="1:29" ht="15">
      <c r="A85" s="259" t="s">
        <v>22</v>
      </c>
      <c r="B85" s="152">
        <v>49667</v>
      </c>
      <c r="C85" s="153">
        <v>50065</v>
      </c>
      <c r="D85" s="153">
        <v>46052</v>
      </c>
      <c r="E85" s="155">
        <v>40225</v>
      </c>
      <c r="F85" s="152">
        <v>38884</v>
      </c>
      <c r="G85" s="153">
        <v>38195</v>
      </c>
      <c r="H85" s="153">
        <v>35374</v>
      </c>
      <c r="I85" s="155">
        <v>29436</v>
      </c>
      <c r="J85" s="90">
        <v>7345</v>
      </c>
      <c r="K85" s="91">
        <v>6740</v>
      </c>
      <c r="L85" s="91">
        <v>6035</v>
      </c>
      <c r="M85" s="93">
        <v>5426</v>
      </c>
      <c r="N85" s="90">
        <v>3913</v>
      </c>
      <c r="O85" s="92">
        <v>3300</v>
      </c>
      <c r="P85" s="94">
        <v>2599</v>
      </c>
      <c r="Q85" s="93">
        <v>1993</v>
      </c>
      <c r="R85" s="95">
        <v>1526</v>
      </c>
      <c r="S85" s="96">
        <v>1260</v>
      </c>
      <c r="T85" s="92">
        <v>897</v>
      </c>
      <c r="U85" s="97">
        <v>694</v>
      </c>
      <c r="V85" s="95">
        <v>405</v>
      </c>
      <c r="W85" s="92">
        <v>169</v>
      </c>
      <c r="X85" s="94">
        <v>87</v>
      </c>
      <c r="Y85" s="93">
        <v>50</v>
      </c>
      <c r="Z85" s="95">
        <v>0</v>
      </c>
      <c r="AA85" s="94">
        <v>0</v>
      </c>
      <c r="AB85" s="92">
        <v>0</v>
      </c>
      <c r="AC85" s="96">
        <v>0</v>
      </c>
    </row>
    <row r="86" spans="1:29" ht="5.25" customHeight="1">
      <c r="A86" s="7"/>
      <c r="B86" s="136"/>
      <c r="C86" s="137"/>
      <c r="D86" s="137"/>
      <c r="E86" s="138"/>
      <c r="F86" s="136"/>
      <c r="G86" s="137"/>
      <c r="H86" s="137"/>
      <c r="I86" s="138"/>
      <c r="J86" s="27"/>
      <c r="K86" s="28"/>
      <c r="L86" s="28"/>
      <c r="M86" s="29"/>
      <c r="N86" s="27"/>
      <c r="O86" s="30"/>
      <c r="P86" s="31"/>
      <c r="Q86" s="29"/>
      <c r="R86" s="47"/>
      <c r="S86" s="41"/>
      <c r="T86" s="30"/>
      <c r="U86" s="33"/>
      <c r="V86" s="47"/>
      <c r="W86" s="30"/>
      <c r="X86" s="31"/>
      <c r="Y86" s="29"/>
      <c r="Z86" s="47"/>
      <c r="AA86" s="31"/>
      <c r="AB86" s="30"/>
      <c r="AC86" s="41"/>
    </row>
    <row r="87" spans="1:29" ht="15">
      <c r="A87" s="259" t="s">
        <v>148</v>
      </c>
      <c r="B87" s="152">
        <v>38190</v>
      </c>
      <c r="C87" s="153">
        <v>39671</v>
      </c>
      <c r="D87" s="153">
        <v>42906</v>
      </c>
      <c r="E87" s="155">
        <v>49359</v>
      </c>
      <c r="F87" s="152">
        <v>51087</v>
      </c>
      <c r="G87" s="153">
        <v>53143</v>
      </c>
      <c r="H87" s="153">
        <v>59862</v>
      </c>
      <c r="I87" s="155">
        <v>66301</v>
      </c>
      <c r="J87" s="90">
        <v>70306</v>
      </c>
      <c r="K87" s="91">
        <v>71029</v>
      </c>
      <c r="L87" s="91">
        <v>76120</v>
      </c>
      <c r="M87" s="93">
        <v>82161</v>
      </c>
      <c r="N87" s="90">
        <v>90879</v>
      </c>
      <c r="O87" s="92">
        <v>93420</v>
      </c>
      <c r="P87" s="94">
        <v>96974</v>
      </c>
      <c r="Q87" s="93">
        <v>100915</v>
      </c>
      <c r="R87" s="95">
        <v>100697</v>
      </c>
      <c r="S87" s="96">
        <v>105310</v>
      </c>
      <c r="T87" s="92">
        <v>107870</v>
      </c>
      <c r="U87" s="97">
        <v>109843</v>
      </c>
      <c r="V87" s="95">
        <v>113375</v>
      </c>
      <c r="W87" s="92">
        <v>117089</v>
      </c>
      <c r="X87" s="92">
        <v>120192</v>
      </c>
      <c r="Y87" s="93">
        <v>121654</v>
      </c>
      <c r="Z87" s="95">
        <v>123663</v>
      </c>
      <c r="AA87" s="94">
        <v>126041</v>
      </c>
      <c r="AB87" s="92">
        <v>128134</v>
      </c>
      <c r="AC87" s="96">
        <v>129404</v>
      </c>
    </row>
    <row r="88" spans="1:29" ht="15">
      <c r="A88" s="266" t="s">
        <v>24</v>
      </c>
      <c r="B88" s="179">
        <v>17285</v>
      </c>
      <c r="C88" s="180">
        <v>17752</v>
      </c>
      <c r="D88" s="180">
        <v>18700</v>
      </c>
      <c r="E88" s="181">
        <v>21150</v>
      </c>
      <c r="F88" s="179">
        <v>22936</v>
      </c>
      <c r="G88" s="180">
        <v>24541</v>
      </c>
      <c r="H88" s="180">
        <v>29142</v>
      </c>
      <c r="I88" s="181">
        <v>32873</v>
      </c>
      <c r="J88" s="182">
        <v>35756</v>
      </c>
      <c r="K88" s="183">
        <v>35986</v>
      </c>
      <c r="L88" s="183">
        <v>39428</v>
      </c>
      <c r="M88" s="184">
        <v>42185</v>
      </c>
      <c r="N88" s="182">
        <v>46235</v>
      </c>
      <c r="O88" s="185">
        <v>48437</v>
      </c>
      <c r="P88" s="186">
        <v>50492</v>
      </c>
      <c r="Q88" s="184">
        <v>51983</v>
      </c>
      <c r="R88" s="187">
        <v>50972</v>
      </c>
      <c r="S88" s="188">
        <v>53576</v>
      </c>
      <c r="T88" s="185">
        <v>54524</v>
      </c>
      <c r="U88" s="189">
        <v>54380</v>
      </c>
      <c r="V88" s="187">
        <v>54498</v>
      </c>
      <c r="W88" s="185">
        <v>54223</v>
      </c>
      <c r="X88" s="186">
        <v>54056</v>
      </c>
      <c r="Y88" s="184">
        <v>53600</v>
      </c>
      <c r="Z88" s="187">
        <v>54184</v>
      </c>
      <c r="AA88" s="186">
        <v>55567</v>
      </c>
      <c r="AB88" s="185">
        <v>57116</v>
      </c>
      <c r="AC88" s="188">
        <v>59084</v>
      </c>
    </row>
    <row r="89" spans="1:29" ht="15" outlineLevel="1">
      <c r="A89" s="7" t="s">
        <v>136</v>
      </c>
      <c r="B89" s="163">
        <v>1</v>
      </c>
      <c r="C89" s="164">
        <v>1</v>
      </c>
      <c r="D89" s="164">
        <v>1</v>
      </c>
      <c r="E89" s="165">
        <v>1</v>
      </c>
      <c r="F89" s="163">
        <v>1</v>
      </c>
      <c r="G89" s="164">
        <v>1</v>
      </c>
      <c r="H89" s="164">
        <v>1</v>
      </c>
      <c r="I89" s="165">
        <v>1</v>
      </c>
      <c r="J89" s="166">
        <v>1</v>
      </c>
      <c r="K89" s="167">
        <v>1</v>
      </c>
      <c r="L89" s="167">
        <v>1</v>
      </c>
      <c r="M89" s="173">
        <v>1</v>
      </c>
      <c r="N89" s="166">
        <v>1</v>
      </c>
      <c r="O89" s="169">
        <v>1</v>
      </c>
      <c r="P89" s="170">
        <v>1</v>
      </c>
      <c r="Q89" s="173">
        <v>1</v>
      </c>
      <c r="R89" s="171">
        <v>1</v>
      </c>
      <c r="S89" s="172">
        <v>1</v>
      </c>
      <c r="T89" s="169">
        <v>1</v>
      </c>
      <c r="U89" s="168">
        <v>1</v>
      </c>
      <c r="V89" s="171">
        <v>1</v>
      </c>
      <c r="W89" s="169">
        <v>1</v>
      </c>
      <c r="X89" s="170">
        <v>1</v>
      </c>
      <c r="Y89" s="173">
        <v>1</v>
      </c>
      <c r="Z89" s="171">
        <v>1</v>
      </c>
      <c r="AA89" s="230">
        <v>1</v>
      </c>
      <c r="AB89" s="244">
        <v>1</v>
      </c>
      <c r="AC89" s="261">
        <v>1</v>
      </c>
    </row>
    <row r="90" spans="1:29" ht="15">
      <c r="A90" s="266" t="s">
        <v>31</v>
      </c>
      <c r="B90" s="179">
        <v>20905</v>
      </c>
      <c r="C90" s="180">
        <v>21919</v>
      </c>
      <c r="D90" s="180">
        <v>24206</v>
      </c>
      <c r="E90" s="181">
        <v>28209</v>
      </c>
      <c r="F90" s="179">
        <v>28151</v>
      </c>
      <c r="G90" s="180">
        <v>28602</v>
      </c>
      <c r="H90" s="180">
        <v>30720</v>
      </c>
      <c r="I90" s="181">
        <v>33428</v>
      </c>
      <c r="J90" s="182">
        <v>34550</v>
      </c>
      <c r="K90" s="183">
        <v>35043</v>
      </c>
      <c r="L90" s="183">
        <v>36626</v>
      </c>
      <c r="M90" s="184">
        <v>39027</v>
      </c>
      <c r="N90" s="182">
        <v>42927</v>
      </c>
      <c r="O90" s="185">
        <v>42945</v>
      </c>
      <c r="P90" s="186">
        <v>44133</v>
      </c>
      <c r="Q90" s="184">
        <v>46050</v>
      </c>
      <c r="R90" s="187">
        <v>46411</v>
      </c>
      <c r="S90" s="188">
        <v>48194</v>
      </c>
      <c r="T90" s="185">
        <v>49732</v>
      </c>
      <c r="U90" s="189">
        <v>51650</v>
      </c>
      <c r="V90" s="187">
        <v>54908</v>
      </c>
      <c r="W90" s="185">
        <v>58787</v>
      </c>
      <c r="X90" s="186">
        <v>61727</v>
      </c>
      <c r="Y90" s="184">
        <v>63394</v>
      </c>
      <c r="Z90" s="187">
        <v>64580</v>
      </c>
      <c r="AA90" s="186">
        <v>65809</v>
      </c>
      <c r="AB90" s="185">
        <v>66586</v>
      </c>
      <c r="AC90" s="188">
        <v>66100</v>
      </c>
    </row>
    <row r="91" spans="1:29" ht="15" outlineLevel="1">
      <c r="A91" s="7" t="s">
        <v>137</v>
      </c>
      <c r="B91" s="163">
        <v>0.34647213585266684</v>
      </c>
      <c r="C91" s="164">
        <v>0.35608376294538985</v>
      </c>
      <c r="D91" s="164">
        <v>0.3632570437081715</v>
      </c>
      <c r="E91" s="165">
        <v>0.4629728100960686</v>
      </c>
      <c r="F91" s="163">
        <v>0.49277112713580334</v>
      </c>
      <c r="G91" s="164">
        <v>0.5565345080763583</v>
      </c>
      <c r="H91" s="164">
        <v>0.6122721354166667</v>
      </c>
      <c r="I91" s="165">
        <v>0.6403314586574129</v>
      </c>
      <c r="J91" s="166">
        <v>0.665123010130246</v>
      </c>
      <c r="K91" s="167">
        <v>0.6835887338412807</v>
      </c>
      <c r="L91" s="167">
        <v>0.7024518101894829</v>
      </c>
      <c r="M91" s="173">
        <v>0.7289312527224742</v>
      </c>
      <c r="N91" s="166">
        <v>0.7580543713746593</v>
      </c>
      <c r="O91" s="169">
        <v>0.7845383630224706</v>
      </c>
      <c r="P91" s="170">
        <v>0.8019849092515805</v>
      </c>
      <c r="Q91" s="173">
        <v>0.8164820846905537</v>
      </c>
      <c r="R91" s="171">
        <v>0.9402512335437719</v>
      </c>
      <c r="S91" s="172">
        <v>0.9483130680167656</v>
      </c>
      <c r="T91" s="169">
        <v>0.9511984235502292</v>
      </c>
      <c r="U91" s="168">
        <v>0.9563407550822846</v>
      </c>
      <c r="V91" s="171">
        <v>0.9608071683543382</v>
      </c>
      <c r="W91" s="169">
        <v>0.9653494820283396</v>
      </c>
      <c r="X91" s="170">
        <v>0.9701589255917183</v>
      </c>
      <c r="Y91" s="173">
        <v>0.992743792787961</v>
      </c>
      <c r="Z91" s="171">
        <v>0.9928770517187984</v>
      </c>
      <c r="AA91" s="230">
        <v>0.9932228114695558</v>
      </c>
      <c r="AB91" s="244">
        <v>0.9936473132490313</v>
      </c>
      <c r="AC91" s="261">
        <v>0.9942511346444781</v>
      </c>
    </row>
    <row r="92" spans="1:29" ht="15" outlineLevel="1">
      <c r="A92" s="7" t="s">
        <v>138</v>
      </c>
      <c r="B92" s="193">
        <v>0</v>
      </c>
      <c r="C92" s="194">
        <v>0</v>
      </c>
      <c r="D92" s="194">
        <v>0</v>
      </c>
      <c r="E92" s="196">
        <v>0</v>
      </c>
      <c r="F92" s="193">
        <v>0</v>
      </c>
      <c r="G92" s="194">
        <v>0</v>
      </c>
      <c r="H92" s="194">
        <v>0</v>
      </c>
      <c r="I92" s="196">
        <v>0</v>
      </c>
      <c r="J92" s="197">
        <v>0</v>
      </c>
      <c r="K92" s="198">
        <v>0</v>
      </c>
      <c r="L92" s="198">
        <v>0</v>
      </c>
      <c r="M92" s="199">
        <v>0</v>
      </c>
      <c r="N92" s="197">
        <v>0</v>
      </c>
      <c r="O92" s="200">
        <v>0</v>
      </c>
      <c r="P92" s="201">
        <v>0</v>
      </c>
      <c r="Q92" s="199">
        <v>0</v>
      </c>
      <c r="R92" s="171">
        <v>0.0014867165111719205</v>
      </c>
      <c r="S92" s="172">
        <v>0.0012864671950865254</v>
      </c>
      <c r="T92" s="169">
        <v>0.0012466822166814124</v>
      </c>
      <c r="U92" s="168">
        <v>0.0012584704743465634</v>
      </c>
      <c r="V92" s="171">
        <v>0.0011837983536096743</v>
      </c>
      <c r="W92" s="169">
        <v>0.00183714086447684</v>
      </c>
      <c r="X92" s="170">
        <v>0.0018306413724950184</v>
      </c>
      <c r="Y92" s="173">
        <v>0.0016720825314698552</v>
      </c>
      <c r="Z92" s="171">
        <v>0.001610405698358625</v>
      </c>
      <c r="AA92" s="230">
        <v>0.0015803309577717332</v>
      </c>
      <c r="AB92" s="244">
        <v>0.0016219625747154057</v>
      </c>
      <c r="AC92" s="261">
        <v>0.0016792738275340393</v>
      </c>
    </row>
    <row r="93" spans="1:29" ht="15" outlineLevel="1">
      <c r="A93" s="7" t="s">
        <v>174</v>
      </c>
      <c r="B93" s="193"/>
      <c r="C93" s="194"/>
      <c r="D93" s="194"/>
      <c r="E93" s="196"/>
      <c r="F93" s="193"/>
      <c r="G93" s="194"/>
      <c r="H93" s="194"/>
      <c r="I93" s="196"/>
      <c r="J93" s="197"/>
      <c r="K93" s="198"/>
      <c r="L93" s="198"/>
      <c r="M93" s="199"/>
      <c r="N93" s="197"/>
      <c r="O93" s="200"/>
      <c r="P93" s="201"/>
      <c r="Q93" s="199"/>
      <c r="R93" s="202">
        <v>0</v>
      </c>
      <c r="S93" s="203">
        <v>0</v>
      </c>
      <c r="T93" s="200">
        <v>0</v>
      </c>
      <c r="U93" s="204">
        <v>0</v>
      </c>
      <c r="V93" s="202">
        <v>0</v>
      </c>
      <c r="W93" s="200">
        <v>0</v>
      </c>
      <c r="X93" s="201">
        <v>0</v>
      </c>
      <c r="Y93" s="199">
        <v>0</v>
      </c>
      <c r="Z93" s="202">
        <v>0</v>
      </c>
      <c r="AA93" s="249">
        <v>0</v>
      </c>
      <c r="AB93" s="248">
        <v>0</v>
      </c>
      <c r="AC93" s="260">
        <v>0</v>
      </c>
    </row>
    <row r="94" spans="1:29" ht="15" outlineLevel="1">
      <c r="A94" s="7" t="s">
        <v>139</v>
      </c>
      <c r="B94" s="163">
        <v>0.6535278641473332</v>
      </c>
      <c r="C94" s="164">
        <v>0.6439162370546102</v>
      </c>
      <c r="D94" s="164">
        <v>0.6367429562918284</v>
      </c>
      <c r="E94" s="165">
        <v>0.5370271899039314</v>
      </c>
      <c r="F94" s="163">
        <v>0.5072288728641966</v>
      </c>
      <c r="G94" s="164">
        <v>0.4434654919236417</v>
      </c>
      <c r="H94" s="164">
        <v>0.38772786458333336</v>
      </c>
      <c r="I94" s="165">
        <v>0.3596685413425871</v>
      </c>
      <c r="J94" s="166">
        <v>0.334876989869754</v>
      </c>
      <c r="K94" s="167">
        <v>0.3164112661587193</v>
      </c>
      <c r="L94" s="167">
        <v>0.2975481898105171</v>
      </c>
      <c r="M94" s="173">
        <v>0.27106874727752583</v>
      </c>
      <c r="N94" s="166">
        <v>0.2419456286253407</v>
      </c>
      <c r="O94" s="169">
        <v>0.2154616369775294</v>
      </c>
      <c r="P94" s="170">
        <v>0.19801509074841955</v>
      </c>
      <c r="Q94" s="173">
        <v>0.18351791530944625</v>
      </c>
      <c r="R94" s="171">
        <v>0.0583</v>
      </c>
      <c r="S94" s="172">
        <v>0.0504</v>
      </c>
      <c r="T94" s="169">
        <v>0.0476</v>
      </c>
      <c r="U94" s="168">
        <v>0.0424</v>
      </c>
      <c r="V94" s="171">
        <v>0.038</v>
      </c>
      <c r="W94" s="169">
        <v>0.328</v>
      </c>
      <c r="X94" s="170">
        <v>0.028</v>
      </c>
      <c r="Y94" s="173">
        <v>0.0056</v>
      </c>
      <c r="Z94" s="171">
        <v>0.0055</v>
      </c>
      <c r="AA94" s="230">
        <v>0.0052</v>
      </c>
      <c r="AB94" s="244">
        <v>0.0047</v>
      </c>
      <c r="AC94" s="244">
        <v>0.0041</v>
      </c>
    </row>
    <row r="95" spans="1:29" ht="15">
      <c r="A95" s="266" t="s">
        <v>30</v>
      </c>
      <c r="B95" s="179">
        <v>0</v>
      </c>
      <c r="C95" s="180">
        <v>0</v>
      </c>
      <c r="D95" s="180">
        <v>0</v>
      </c>
      <c r="E95" s="181">
        <v>0</v>
      </c>
      <c r="F95" s="179">
        <v>0</v>
      </c>
      <c r="G95" s="180">
        <v>0</v>
      </c>
      <c r="H95" s="180">
        <v>0</v>
      </c>
      <c r="I95" s="181">
        <v>0</v>
      </c>
      <c r="J95" s="182">
        <v>0</v>
      </c>
      <c r="K95" s="183">
        <v>0</v>
      </c>
      <c r="L95" s="183">
        <v>66</v>
      </c>
      <c r="M95" s="184">
        <v>949</v>
      </c>
      <c r="N95" s="182">
        <v>1717</v>
      </c>
      <c r="O95" s="185">
        <v>2038</v>
      </c>
      <c r="P95" s="186">
        <v>2349</v>
      </c>
      <c r="Q95" s="184">
        <v>2882</v>
      </c>
      <c r="R95" s="187">
        <v>3314</v>
      </c>
      <c r="S95" s="188">
        <v>3540</v>
      </c>
      <c r="T95" s="185">
        <v>3614</v>
      </c>
      <c r="U95" s="189">
        <v>3813</v>
      </c>
      <c r="V95" s="187">
        <v>3969</v>
      </c>
      <c r="W95" s="185">
        <v>4079</v>
      </c>
      <c r="X95" s="186">
        <v>4409</v>
      </c>
      <c r="Y95" s="184">
        <v>4660</v>
      </c>
      <c r="Z95" s="187">
        <v>4899</v>
      </c>
      <c r="AA95" s="186">
        <v>4665</v>
      </c>
      <c r="AB95" s="185">
        <v>4432</v>
      </c>
      <c r="AC95" s="188">
        <v>4220</v>
      </c>
    </row>
    <row r="96" spans="1:29" ht="15" outlineLevel="1">
      <c r="A96" s="7" t="s">
        <v>175</v>
      </c>
      <c r="B96" s="193">
        <v>0</v>
      </c>
      <c r="C96" s="194">
        <v>0</v>
      </c>
      <c r="D96" s="194">
        <v>0</v>
      </c>
      <c r="E96" s="196">
        <v>0</v>
      </c>
      <c r="F96" s="193">
        <v>0</v>
      </c>
      <c r="G96" s="194">
        <v>0</v>
      </c>
      <c r="H96" s="194">
        <v>0</v>
      </c>
      <c r="I96" s="196">
        <v>0</v>
      </c>
      <c r="J96" s="197">
        <v>0</v>
      </c>
      <c r="K96" s="198">
        <v>0</v>
      </c>
      <c r="L96" s="198">
        <v>0</v>
      </c>
      <c r="M96" s="199">
        <v>0</v>
      </c>
      <c r="N96" s="197">
        <v>0</v>
      </c>
      <c r="O96" s="200">
        <v>0</v>
      </c>
      <c r="P96" s="200">
        <v>0</v>
      </c>
      <c r="Q96" s="204">
        <v>0</v>
      </c>
      <c r="R96" s="171">
        <v>0.02987326493663247</v>
      </c>
      <c r="S96" s="172">
        <v>0.046045197740112995</v>
      </c>
      <c r="T96" s="169">
        <v>0.04703929164360819</v>
      </c>
      <c r="U96" s="168">
        <v>0.05664830841856806</v>
      </c>
      <c r="V96" s="171">
        <v>0.07407407407407407</v>
      </c>
      <c r="W96" s="169">
        <v>0.07109585682765383</v>
      </c>
      <c r="X96" s="170">
        <v>0.06826944885461556</v>
      </c>
      <c r="Y96" s="173">
        <v>0.07253218884120172</v>
      </c>
      <c r="Z96" s="171">
        <v>0.06327822004490713</v>
      </c>
      <c r="AA96" s="230">
        <v>0.06688102893890675</v>
      </c>
      <c r="AB96" s="244">
        <v>0.07445848375451264</v>
      </c>
      <c r="AC96" s="261">
        <v>0.08933649289099527</v>
      </c>
    </row>
    <row r="97" spans="1:29" ht="15" outlineLevel="1">
      <c r="A97" s="7" t="s">
        <v>140</v>
      </c>
      <c r="B97" s="193">
        <v>0</v>
      </c>
      <c r="C97" s="194">
        <v>0</v>
      </c>
      <c r="D97" s="194">
        <v>0</v>
      </c>
      <c r="E97" s="196">
        <v>0</v>
      </c>
      <c r="F97" s="193">
        <v>0</v>
      </c>
      <c r="G97" s="194">
        <v>0</v>
      </c>
      <c r="H97" s="194">
        <v>0</v>
      </c>
      <c r="I97" s="196">
        <v>0</v>
      </c>
      <c r="J97" s="197">
        <v>0</v>
      </c>
      <c r="K97" s="198">
        <v>0</v>
      </c>
      <c r="L97" s="198">
        <v>0</v>
      </c>
      <c r="M97" s="199">
        <v>0</v>
      </c>
      <c r="N97" s="197">
        <v>0</v>
      </c>
      <c r="O97" s="200">
        <v>0</v>
      </c>
      <c r="P97" s="200">
        <v>0</v>
      </c>
      <c r="Q97" s="204">
        <v>0</v>
      </c>
      <c r="R97" s="171">
        <v>0.05491852745926373</v>
      </c>
      <c r="S97" s="172">
        <v>0.05084745762711865</v>
      </c>
      <c r="T97" s="169">
        <v>0.05285002767017156</v>
      </c>
      <c r="U97" s="168">
        <v>0.05166535536323105</v>
      </c>
      <c r="V97" s="171">
        <v>0.04938271604938271</v>
      </c>
      <c r="W97" s="169">
        <v>0.04927678352537387</v>
      </c>
      <c r="X97" s="170">
        <v>0.04604218643683375</v>
      </c>
      <c r="Y97" s="173">
        <v>0.043991416309012876</v>
      </c>
      <c r="Z97" s="171">
        <v>0.04409063074096754</v>
      </c>
      <c r="AA97" s="230">
        <v>0.03172561629153269</v>
      </c>
      <c r="AB97" s="244">
        <v>0.034070397111913356</v>
      </c>
      <c r="AC97" s="261">
        <v>0.037914691943127965</v>
      </c>
    </row>
    <row r="98" spans="1:29" ht="15" outlineLevel="1">
      <c r="A98" s="7" t="s">
        <v>141</v>
      </c>
      <c r="B98" s="193">
        <v>0</v>
      </c>
      <c r="C98" s="194">
        <v>0</v>
      </c>
      <c r="D98" s="194">
        <v>0</v>
      </c>
      <c r="E98" s="196">
        <v>0</v>
      </c>
      <c r="F98" s="193">
        <v>0</v>
      </c>
      <c r="G98" s="194">
        <v>0</v>
      </c>
      <c r="H98" s="194">
        <v>0</v>
      </c>
      <c r="I98" s="196">
        <v>0</v>
      </c>
      <c r="J98" s="197">
        <v>0</v>
      </c>
      <c r="K98" s="198">
        <v>0</v>
      </c>
      <c r="L98" s="167">
        <v>1</v>
      </c>
      <c r="M98" s="173">
        <v>1</v>
      </c>
      <c r="N98" s="166">
        <v>1</v>
      </c>
      <c r="O98" s="169">
        <v>1</v>
      </c>
      <c r="P98" s="169">
        <v>1</v>
      </c>
      <c r="Q98" s="168">
        <v>1</v>
      </c>
      <c r="R98" s="171">
        <v>0.9152082076041038</v>
      </c>
      <c r="S98" s="172">
        <v>0.9031073446327683</v>
      </c>
      <c r="T98" s="169">
        <v>0.9001106806862202</v>
      </c>
      <c r="U98" s="168">
        <v>0.8916863362182009</v>
      </c>
      <c r="V98" s="171">
        <v>0.8765432098765432</v>
      </c>
      <c r="W98" s="169">
        <v>0.8796273596469723</v>
      </c>
      <c r="X98" s="170">
        <v>0.8856883647085507</v>
      </c>
      <c r="Y98" s="173">
        <v>0.8834763948497855</v>
      </c>
      <c r="Z98" s="171">
        <v>0.8926311492141253</v>
      </c>
      <c r="AA98" s="230">
        <v>0.9013933547695605</v>
      </c>
      <c r="AB98" s="244">
        <v>0.891471119133574</v>
      </c>
      <c r="AC98" s="261">
        <v>0.8727488151658768</v>
      </c>
    </row>
    <row r="99" spans="1:29" ht="4.5" customHeight="1">
      <c r="A99" s="7"/>
      <c r="B99" s="193"/>
      <c r="C99" s="194"/>
      <c r="D99" s="194"/>
      <c r="E99" s="196"/>
      <c r="F99" s="193"/>
      <c r="G99" s="194"/>
      <c r="H99" s="194"/>
      <c r="I99" s="196"/>
      <c r="J99" s="197"/>
      <c r="K99" s="198"/>
      <c r="L99" s="167"/>
      <c r="M99" s="173"/>
      <c r="N99" s="166"/>
      <c r="O99" s="169"/>
      <c r="P99" s="169"/>
      <c r="Q99" s="168"/>
      <c r="R99" s="171"/>
      <c r="S99" s="172"/>
      <c r="T99" s="169"/>
      <c r="U99" s="168"/>
      <c r="V99" s="171"/>
      <c r="W99" s="169"/>
      <c r="X99" s="170"/>
      <c r="Y99" s="173"/>
      <c r="Z99" s="171"/>
      <c r="AA99" s="162"/>
      <c r="AB99" s="245"/>
      <c r="AC99" s="262"/>
    </row>
    <row r="100" spans="1:29" ht="15">
      <c r="A100" s="259" t="s">
        <v>149</v>
      </c>
      <c r="B100" s="152">
        <v>38190</v>
      </c>
      <c r="C100" s="153">
        <v>39671</v>
      </c>
      <c r="D100" s="153">
        <v>42906</v>
      </c>
      <c r="E100" s="155">
        <v>49359</v>
      </c>
      <c r="F100" s="152">
        <v>51087</v>
      </c>
      <c r="G100" s="153">
        <v>53143</v>
      </c>
      <c r="H100" s="153">
        <v>59862</v>
      </c>
      <c r="I100" s="155">
        <v>66301</v>
      </c>
      <c r="J100" s="90">
        <v>70306</v>
      </c>
      <c r="K100" s="91">
        <v>71029</v>
      </c>
      <c r="L100" s="91">
        <v>76120</v>
      </c>
      <c r="M100" s="93">
        <v>82161</v>
      </c>
      <c r="N100" s="90">
        <v>90879</v>
      </c>
      <c r="O100" s="92">
        <v>93420</v>
      </c>
      <c r="P100" s="92">
        <v>96974</v>
      </c>
      <c r="Q100" s="97">
        <v>100915</v>
      </c>
      <c r="R100" s="95">
        <v>100697</v>
      </c>
      <c r="S100" s="96">
        <v>105310</v>
      </c>
      <c r="T100" s="92">
        <v>107870</v>
      </c>
      <c r="U100" s="97">
        <v>109843</v>
      </c>
      <c r="V100" s="95">
        <v>113375</v>
      </c>
      <c r="W100" s="92">
        <v>117089</v>
      </c>
      <c r="X100" s="94">
        <v>120192</v>
      </c>
      <c r="Y100" s="93">
        <v>121654</v>
      </c>
      <c r="Z100" s="95">
        <v>123663</v>
      </c>
      <c r="AA100" s="94">
        <v>126041</v>
      </c>
      <c r="AB100" s="92">
        <v>128134</v>
      </c>
      <c r="AC100" s="96">
        <v>129404</v>
      </c>
    </row>
    <row r="101" spans="1:29" ht="15" outlineLevel="1">
      <c r="A101" s="7" t="s">
        <v>151</v>
      </c>
      <c r="B101" s="136">
        <v>0</v>
      </c>
      <c r="C101" s="137">
        <v>0</v>
      </c>
      <c r="D101" s="137">
        <v>0</v>
      </c>
      <c r="E101" s="138">
        <v>0</v>
      </c>
      <c r="F101" s="136">
        <v>0</v>
      </c>
      <c r="G101" s="137">
        <v>0</v>
      </c>
      <c r="H101" s="137">
        <v>0</v>
      </c>
      <c r="I101" s="138">
        <v>0</v>
      </c>
      <c r="J101" s="27">
        <v>0</v>
      </c>
      <c r="K101" s="28">
        <v>0</v>
      </c>
      <c r="L101" s="198">
        <v>0</v>
      </c>
      <c r="M101" s="199">
        <v>0</v>
      </c>
      <c r="N101" s="27">
        <v>54609</v>
      </c>
      <c r="O101" s="30">
        <v>55113</v>
      </c>
      <c r="P101" s="30">
        <v>76278</v>
      </c>
      <c r="Q101" s="33">
        <v>80153</v>
      </c>
      <c r="R101" s="47">
        <v>77434</v>
      </c>
      <c r="S101" s="41">
        <v>81607</v>
      </c>
      <c r="T101" s="30">
        <v>35334</v>
      </c>
      <c r="U101" s="33">
        <v>6823</v>
      </c>
      <c r="V101" s="47">
        <v>3001</v>
      </c>
      <c r="W101" s="30">
        <v>2486</v>
      </c>
      <c r="X101" s="31">
        <v>2073</v>
      </c>
      <c r="Y101" s="29">
        <v>1823</v>
      </c>
      <c r="Z101" s="47">
        <v>1596</v>
      </c>
      <c r="AA101" s="253">
        <v>1450</v>
      </c>
      <c r="AB101" s="229">
        <v>1303</v>
      </c>
      <c r="AC101" s="267">
        <v>1094</v>
      </c>
    </row>
    <row r="102" spans="1:29" ht="15" outlineLevel="1">
      <c r="A102" s="266" t="s">
        <v>152</v>
      </c>
      <c r="B102" s="206">
        <v>0</v>
      </c>
      <c r="C102" s="207">
        <v>0</v>
      </c>
      <c r="D102" s="207">
        <v>0</v>
      </c>
      <c r="E102" s="208">
        <v>0</v>
      </c>
      <c r="F102" s="206">
        <v>0</v>
      </c>
      <c r="G102" s="207">
        <v>0</v>
      </c>
      <c r="H102" s="207">
        <v>0</v>
      </c>
      <c r="I102" s="208">
        <v>0</v>
      </c>
      <c r="J102" s="209">
        <v>0</v>
      </c>
      <c r="K102" s="210">
        <v>0</v>
      </c>
      <c r="L102" s="210">
        <v>0</v>
      </c>
      <c r="M102" s="219">
        <v>0</v>
      </c>
      <c r="N102" s="213">
        <v>0.6008978972039745</v>
      </c>
      <c r="O102" s="214">
        <v>0.5899486191393706</v>
      </c>
      <c r="P102" s="214">
        <v>0.7865819704250624</v>
      </c>
      <c r="Q102" s="215">
        <v>0.7942624981420007</v>
      </c>
      <c r="R102" s="216">
        <v>0.7689802079505844</v>
      </c>
      <c r="S102" s="217">
        <v>0.7749216598613617</v>
      </c>
      <c r="T102" s="214">
        <v>0.32756095299898025</v>
      </c>
      <c r="U102" s="215">
        <v>0.06211592909880466</v>
      </c>
      <c r="V102" s="216">
        <v>0.0264696802646086</v>
      </c>
      <c r="W102" s="214">
        <v>0.021231712628854975</v>
      </c>
      <c r="X102" s="218">
        <v>0.017247404153354632</v>
      </c>
      <c r="Y102" s="212">
        <v>0.014985121738701564</v>
      </c>
      <c r="Z102" s="216">
        <v>0.01290604303631644</v>
      </c>
      <c r="AA102" s="218">
        <v>0.011504193080029514</v>
      </c>
      <c r="AB102" s="214">
        <v>0.010169041784381974</v>
      </c>
      <c r="AC102" s="217">
        <v>0.0084541436122531</v>
      </c>
    </row>
    <row r="103" spans="1:29" ht="15" outlineLevel="1">
      <c r="A103" s="7" t="s">
        <v>153</v>
      </c>
      <c r="B103" s="136">
        <v>0</v>
      </c>
      <c r="C103" s="137">
        <v>0</v>
      </c>
      <c r="D103" s="137">
        <v>0</v>
      </c>
      <c r="E103" s="138">
        <v>0</v>
      </c>
      <c r="F103" s="136">
        <v>0</v>
      </c>
      <c r="G103" s="137">
        <v>0</v>
      </c>
      <c r="H103" s="137">
        <v>0</v>
      </c>
      <c r="I103" s="138">
        <v>0</v>
      </c>
      <c r="J103" s="27">
        <v>0</v>
      </c>
      <c r="K103" s="28">
        <v>0</v>
      </c>
      <c r="L103" s="198">
        <v>0</v>
      </c>
      <c r="M103" s="199">
        <v>0</v>
      </c>
      <c r="N103" s="27">
        <v>36270</v>
      </c>
      <c r="O103" s="30">
        <v>38307</v>
      </c>
      <c r="P103" s="30">
        <v>10870</v>
      </c>
      <c r="Q103" s="33">
        <v>11126</v>
      </c>
      <c r="R103" s="47">
        <v>12785</v>
      </c>
      <c r="S103" s="41">
        <v>13184</v>
      </c>
      <c r="T103" s="30">
        <v>61657</v>
      </c>
      <c r="U103" s="33">
        <v>92232</v>
      </c>
      <c r="V103" s="47">
        <v>99647</v>
      </c>
      <c r="W103" s="30">
        <v>102272</v>
      </c>
      <c r="X103" s="31">
        <v>105070</v>
      </c>
      <c r="Y103" s="29">
        <v>105579</v>
      </c>
      <c r="Z103" s="47">
        <v>105258</v>
      </c>
      <c r="AA103" s="253">
        <v>106520</v>
      </c>
      <c r="AB103" s="229">
        <v>105075</v>
      </c>
      <c r="AC103" s="267">
        <v>96470</v>
      </c>
    </row>
    <row r="104" spans="1:29" ht="15" outlineLevel="1">
      <c r="A104" s="266" t="s">
        <v>152</v>
      </c>
      <c r="B104" s="206">
        <v>0</v>
      </c>
      <c r="C104" s="207">
        <v>0</v>
      </c>
      <c r="D104" s="207">
        <v>0</v>
      </c>
      <c r="E104" s="208">
        <v>0</v>
      </c>
      <c r="F104" s="206">
        <v>0</v>
      </c>
      <c r="G104" s="207">
        <v>0</v>
      </c>
      <c r="H104" s="207">
        <v>0</v>
      </c>
      <c r="I104" s="208">
        <v>0</v>
      </c>
      <c r="J104" s="209">
        <v>0</v>
      </c>
      <c r="K104" s="210">
        <v>0</v>
      </c>
      <c r="L104" s="210">
        <v>0</v>
      </c>
      <c r="M104" s="219">
        <v>0</v>
      </c>
      <c r="N104" s="213">
        <v>0.3991021027960255</v>
      </c>
      <c r="O104" s="214">
        <v>0.4100513808606294</v>
      </c>
      <c r="P104" s="214">
        <v>0.1120919009218966</v>
      </c>
      <c r="Q104" s="215">
        <v>0.1102512015062181</v>
      </c>
      <c r="R104" s="216">
        <v>0.12696505357657129</v>
      </c>
      <c r="S104" s="217">
        <v>0.1251922894312031</v>
      </c>
      <c r="T104" s="214">
        <v>0.571586168536201</v>
      </c>
      <c r="U104" s="215">
        <v>0.8396711670293054</v>
      </c>
      <c r="V104" s="216">
        <v>0.8789151047409041</v>
      </c>
      <c r="W104" s="214">
        <v>0.8734552349067803</v>
      </c>
      <c r="X104" s="218">
        <v>0.8741846379126731</v>
      </c>
      <c r="Y104" s="212">
        <v>0.8678629555953771</v>
      </c>
      <c r="Z104" s="216">
        <v>0.8511680939327042</v>
      </c>
      <c r="AA104" s="218">
        <v>0.8451218254377544</v>
      </c>
      <c r="AB104" s="214">
        <v>0.820039958168792</v>
      </c>
      <c r="AC104" s="217">
        <v>0.745494729683781</v>
      </c>
    </row>
    <row r="105" spans="1:29" ht="15" outlineLevel="1">
      <c r="A105" s="7" t="s">
        <v>150</v>
      </c>
      <c r="B105" s="136">
        <v>0</v>
      </c>
      <c r="C105" s="137">
        <v>0</v>
      </c>
      <c r="D105" s="137">
        <v>0</v>
      </c>
      <c r="E105" s="138">
        <v>0</v>
      </c>
      <c r="F105" s="136">
        <v>0</v>
      </c>
      <c r="G105" s="137">
        <v>0</v>
      </c>
      <c r="H105" s="137">
        <v>0</v>
      </c>
      <c r="I105" s="196">
        <v>0</v>
      </c>
      <c r="J105" s="197">
        <v>0</v>
      </c>
      <c r="K105" s="198">
        <v>0</v>
      </c>
      <c r="L105" s="198">
        <v>0</v>
      </c>
      <c r="M105" s="199">
        <v>0</v>
      </c>
      <c r="N105" s="197">
        <v>0</v>
      </c>
      <c r="O105" s="200">
        <v>0</v>
      </c>
      <c r="P105" s="30">
        <v>9826</v>
      </c>
      <c r="Q105" s="33">
        <v>9636</v>
      </c>
      <c r="R105" s="47">
        <v>10478</v>
      </c>
      <c r="S105" s="41">
        <v>10519</v>
      </c>
      <c r="T105" s="30">
        <v>10879</v>
      </c>
      <c r="U105" s="33">
        <v>10788</v>
      </c>
      <c r="V105" s="47">
        <v>10727</v>
      </c>
      <c r="W105" s="30">
        <v>12331</v>
      </c>
      <c r="X105" s="31">
        <v>13049</v>
      </c>
      <c r="Y105" s="29">
        <v>14252</v>
      </c>
      <c r="Z105" s="47">
        <v>16809</v>
      </c>
      <c r="AA105" s="253">
        <v>18071</v>
      </c>
      <c r="AB105" s="229">
        <v>21756</v>
      </c>
      <c r="AC105" s="267">
        <v>31840</v>
      </c>
    </row>
    <row r="106" spans="1:29" ht="15" outlineLevel="1">
      <c r="A106" s="266" t="s">
        <v>152</v>
      </c>
      <c r="B106" s="206">
        <v>0</v>
      </c>
      <c r="C106" s="207">
        <v>0</v>
      </c>
      <c r="D106" s="207">
        <v>0</v>
      </c>
      <c r="E106" s="208">
        <v>0</v>
      </c>
      <c r="F106" s="206">
        <v>0</v>
      </c>
      <c r="G106" s="207">
        <v>0</v>
      </c>
      <c r="H106" s="207">
        <v>0</v>
      </c>
      <c r="I106" s="208">
        <v>0</v>
      </c>
      <c r="J106" s="209">
        <v>0</v>
      </c>
      <c r="K106" s="210">
        <v>0</v>
      </c>
      <c r="L106" s="210">
        <v>0</v>
      </c>
      <c r="M106" s="219">
        <v>0</v>
      </c>
      <c r="N106" s="209">
        <v>0</v>
      </c>
      <c r="O106" s="220">
        <v>0</v>
      </c>
      <c r="P106" s="214">
        <v>0.10132612865304103</v>
      </c>
      <c r="Q106" s="215">
        <v>0.0954863003517812</v>
      </c>
      <c r="R106" s="216">
        <v>0.10405473847284427</v>
      </c>
      <c r="S106" s="217">
        <v>0.0998860507074352</v>
      </c>
      <c r="T106" s="214">
        <v>0.10085287846481876</v>
      </c>
      <c r="U106" s="215">
        <v>0.09821290387188988</v>
      </c>
      <c r="V106" s="216">
        <v>0.09461521499448731</v>
      </c>
      <c r="W106" s="214">
        <v>0.10531305246436472</v>
      </c>
      <c r="X106" s="218">
        <v>0.10856795793397231</v>
      </c>
      <c r="Y106" s="212">
        <v>0.11715192266592138</v>
      </c>
      <c r="Z106" s="216">
        <v>0.13592586303097937</v>
      </c>
      <c r="AA106" s="218">
        <v>0.1433739814822161</v>
      </c>
      <c r="AB106" s="214">
        <v>0.16979100004682599</v>
      </c>
      <c r="AC106" s="217">
        <v>0.24605112670396587</v>
      </c>
    </row>
    <row r="107" spans="1:29" ht="4.5" customHeight="1">
      <c r="A107" s="7"/>
      <c r="B107" s="193"/>
      <c r="C107" s="194"/>
      <c r="D107" s="194"/>
      <c r="E107" s="196"/>
      <c r="F107" s="193"/>
      <c r="G107" s="194"/>
      <c r="H107" s="194"/>
      <c r="I107" s="196"/>
      <c r="J107" s="197"/>
      <c r="K107" s="198"/>
      <c r="L107" s="167"/>
      <c r="M107" s="173"/>
      <c r="N107" s="166"/>
      <c r="O107" s="169"/>
      <c r="P107" s="169"/>
      <c r="Q107" s="168"/>
      <c r="R107" s="171"/>
      <c r="S107" s="172"/>
      <c r="T107" s="169"/>
      <c r="U107" s="168"/>
      <c r="V107" s="171"/>
      <c r="W107" s="169"/>
      <c r="X107" s="170"/>
      <c r="Y107" s="173"/>
      <c r="Z107" s="171"/>
      <c r="AA107" s="170"/>
      <c r="AB107" s="169"/>
      <c r="AC107" s="172"/>
    </row>
    <row r="108" spans="1:29" ht="15">
      <c r="A108" s="258" t="s">
        <v>42</v>
      </c>
      <c r="B108" s="146">
        <v>0.09429489933482467</v>
      </c>
      <c r="C108" s="147">
        <v>0.09795163528441554</v>
      </c>
      <c r="D108" s="147">
        <v>0.10593917127153672</v>
      </c>
      <c r="E108" s="149">
        <v>0.12187226855898431</v>
      </c>
      <c r="F108" s="146">
        <v>0.1252715725460386</v>
      </c>
      <c r="G108" s="147">
        <v>0.13031313601922465</v>
      </c>
      <c r="H108" s="147">
        <v>0.14678894583261812</v>
      </c>
      <c r="I108" s="149">
        <v>0.16257816139869058</v>
      </c>
      <c r="J108" s="50">
        <v>0.17135684515830266</v>
      </c>
      <c r="K108" s="51">
        <v>0.17311901338077945</v>
      </c>
      <c r="L108" s="52">
        <v>0.18552730995149772</v>
      </c>
      <c r="M108" s="57">
        <v>0.20025104194594068</v>
      </c>
      <c r="N108" s="50">
        <v>0.2197099192715826</v>
      </c>
      <c r="O108" s="52">
        <v>0.2258654913215138</v>
      </c>
      <c r="P108" s="52">
        <v>0.2344581476708679</v>
      </c>
      <c r="Q108" s="57">
        <v>0.24398647031375043</v>
      </c>
      <c r="R108" s="55">
        <v>0.24383611400343852</v>
      </c>
      <c r="S108" s="56">
        <v>0.25500641693101195</v>
      </c>
      <c r="T108" s="52">
        <v>0.26120541443688405</v>
      </c>
      <c r="U108" s="57">
        <v>0.26598300118652685</v>
      </c>
      <c r="V108" s="55">
        <v>0.27148080657636064</v>
      </c>
      <c r="W108" s="52">
        <v>0.2803741227009437</v>
      </c>
      <c r="X108" s="54">
        <v>0.2878043757797216</v>
      </c>
      <c r="Y108" s="53">
        <v>0.2913051911200933</v>
      </c>
      <c r="Z108" s="55">
        <v>0.2961158190399337</v>
      </c>
      <c r="AA108" s="54">
        <v>0.30181003167974485</v>
      </c>
      <c r="AB108" s="52">
        <v>0.3068218008366518</v>
      </c>
      <c r="AC108" s="56">
        <v>0.3098628647780143</v>
      </c>
    </row>
    <row r="109" spans="1:29" ht="4.5" customHeight="1">
      <c r="A109" s="6"/>
      <c r="B109" s="163"/>
      <c r="C109" s="164"/>
      <c r="D109" s="164"/>
      <c r="E109" s="165"/>
      <c r="F109" s="163"/>
      <c r="G109" s="164"/>
      <c r="H109" s="164"/>
      <c r="I109" s="165"/>
      <c r="J109" s="166"/>
      <c r="K109" s="167"/>
      <c r="L109" s="169"/>
      <c r="M109" s="168"/>
      <c r="N109" s="166"/>
      <c r="O109" s="169"/>
      <c r="P109" s="169"/>
      <c r="Q109" s="168"/>
      <c r="R109" s="171"/>
      <c r="S109" s="172"/>
      <c r="T109" s="169"/>
      <c r="U109" s="168"/>
      <c r="V109" s="171"/>
      <c r="W109" s="169"/>
      <c r="X109" s="170"/>
      <c r="Y109" s="173"/>
      <c r="Z109" s="171"/>
      <c r="AA109" s="170"/>
      <c r="AB109" s="169"/>
      <c r="AC109" s="172"/>
    </row>
    <row r="110" spans="1:29" ht="15">
      <c r="A110" s="271" t="s">
        <v>111</v>
      </c>
      <c r="B110" s="134">
        <v>0</v>
      </c>
      <c r="C110" s="135">
        <v>0</v>
      </c>
      <c r="D110" s="135">
        <v>0</v>
      </c>
      <c r="E110" s="176">
        <v>0</v>
      </c>
      <c r="F110" s="134">
        <v>0</v>
      </c>
      <c r="G110" s="135">
        <v>0</v>
      </c>
      <c r="H110" s="135">
        <v>0</v>
      </c>
      <c r="I110" s="176">
        <v>0</v>
      </c>
      <c r="J110" s="177">
        <v>0</v>
      </c>
      <c r="K110" s="178">
        <v>0</v>
      </c>
      <c r="L110" s="174">
        <v>0</v>
      </c>
      <c r="M110" s="175">
        <v>0</v>
      </c>
      <c r="N110" s="177">
        <v>0</v>
      </c>
      <c r="O110" s="174">
        <v>0</v>
      </c>
      <c r="P110" s="174">
        <v>0</v>
      </c>
      <c r="Q110" s="175">
        <v>0</v>
      </c>
      <c r="R110" s="46">
        <v>21507</v>
      </c>
      <c r="S110" s="40">
        <v>27579</v>
      </c>
      <c r="T110" s="18">
        <v>31855</v>
      </c>
      <c r="U110" s="60">
        <v>35868</v>
      </c>
      <c r="V110" s="46">
        <v>43430</v>
      </c>
      <c r="W110" s="18">
        <v>48783</v>
      </c>
      <c r="X110" s="25">
        <v>55966</v>
      </c>
      <c r="Y110" s="17">
        <v>64115</v>
      </c>
      <c r="Z110" s="46">
        <v>50692</v>
      </c>
      <c r="AA110" s="25">
        <v>50157</v>
      </c>
      <c r="AB110" s="18">
        <v>50533</v>
      </c>
      <c r="AC110" s="40">
        <v>52868</v>
      </c>
    </row>
    <row r="111" spans="1:29" ht="15">
      <c r="A111" s="266" t="s">
        <v>163</v>
      </c>
      <c r="B111" s="206"/>
      <c r="C111" s="207"/>
      <c r="D111" s="207"/>
      <c r="E111" s="208"/>
      <c r="F111" s="206"/>
      <c r="G111" s="207"/>
      <c r="H111" s="207"/>
      <c r="I111" s="208"/>
      <c r="J111" s="209"/>
      <c r="K111" s="210"/>
      <c r="L111" s="220"/>
      <c r="M111" s="222"/>
      <c r="N111" s="209"/>
      <c r="O111" s="220"/>
      <c r="P111" s="223"/>
      <c r="Q111" s="222"/>
      <c r="R111" s="216">
        <v>0.2135813380736268</v>
      </c>
      <c r="S111" s="217">
        <v>0.2618839616370715</v>
      </c>
      <c r="T111" s="214">
        <v>0.2953091684434968</v>
      </c>
      <c r="U111" s="215">
        <v>0.32653878717806323</v>
      </c>
      <c r="V111" s="216">
        <v>0.3830650496141125</v>
      </c>
      <c r="W111" s="214">
        <v>0.416631792909667</v>
      </c>
      <c r="X111" s="218">
        <v>0.4656383120340788</v>
      </c>
      <c r="Y111" s="212">
        <v>0.527027471353182</v>
      </c>
      <c r="Z111" s="216">
        <v>0.409920509772527</v>
      </c>
      <c r="AA111" s="218">
        <v>0.39794193952761403</v>
      </c>
      <c r="AB111" s="214">
        <v>0.3943761999157132</v>
      </c>
      <c r="AC111" s="217">
        <v>0.40854996754350714</v>
      </c>
    </row>
    <row r="112" spans="1:29" s="72" customFormat="1" ht="5.25" customHeight="1">
      <c r="A112" s="6"/>
      <c r="B112" s="45"/>
      <c r="C112" s="8"/>
      <c r="D112" s="8"/>
      <c r="E112" s="24"/>
      <c r="F112" s="45"/>
      <c r="G112" s="8"/>
      <c r="H112" s="8"/>
      <c r="I112" s="24"/>
      <c r="J112" s="82"/>
      <c r="K112" s="83"/>
      <c r="L112" s="83"/>
      <c r="M112" s="84"/>
      <c r="N112" s="82"/>
      <c r="O112" s="83"/>
      <c r="P112" s="85"/>
      <c r="Q112" s="84"/>
      <c r="R112" s="86"/>
      <c r="S112" s="85"/>
      <c r="T112" s="83"/>
      <c r="U112" s="84"/>
      <c r="V112" s="86"/>
      <c r="W112" s="83"/>
      <c r="X112" s="87"/>
      <c r="Y112" s="88"/>
      <c r="Z112" s="86"/>
      <c r="AA112" s="236"/>
      <c r="AB112" s="241"/>
      <c r="AC112" s="269"/>
    </row>
    <row r="113" spans="1:29" ht="15">
      <c r="A113" s="299" t="s">
        <v>8</v>
      </c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1"/>
    </row>
    <row r="114" spans="1:29" ht="4.5" customHeight="1">
      <c r="A114" s="270"/>
      <c r="B114" s="132"/>
      <c r="C114" s="133"/>
      <c r="D114" s="133"/>
      <c r="E114" s="131"/>
      <c r="F114" s="132"/>
      <c r="G114" s="133"/>
      <c r="H114" s="133"/>
      <c r="I114" s="131"/>
      <c r="J114" s="19"/>
      <c r="K114" s="20"/>
      <c r="L114" s="20"/>
      <c r="M114" s="21"/>
      <c r="N114" s="19"/>
      <c r="O114" s="22"/>
      <c r="P114" s="26"/>
      <c r="Q114" s="21"/>
      <c r="R114" s="48"/>
      <c r="S114" s="42"/>
      <c r="T114" s="22"/>
      <c r="U114" s="61"/>
      <c r="V114" s="48"/>
      <c r="W114" s="22"/>
      <c r="X114" s="26"/>
      <c r="Y114" s="21"/>
      <c r="Z114" s="48"/>
      <c r="AA114" s="237"/>
      <c r="AB114" s="242"/>
      <c r="AC114" s="265"/>
    </row>
    <row r="115" spans="1:29" ht="15">
      <c r="A115" s="258" t="s">
        <v>144</v>
      </c>
      <c r="B115" s="139">
        <v>100010</v>
      </c>
      <c r="C115" s="140">
        <v>99571</v>
      </c>
      <c r="D115" s="140">
        <v>102814</v>
      </c>
      <c r="E115" s="141">
        <v>103984</v>
      </c>
      <c r="F115" s="139">
        <v>113354</v>
      </c>
      <c r="G115" s="140">
        <v>107850</v>
      </c>
      <c r="H115" s="140">
        <v>108204</v>
      </c>
      <c r="I115" s="141">
        <v>109387</v>
      </c>
      <c r="J115" s="15">
        <v>115081</v>
      </c>
      <c r="K115" s="16">
        <v>119506</v>
      </c>
      <c r="L115" s="16">
        <v>122417</v>
      </c>
      <c r="M115" s="17">
        <v>124274</v>
      </c>
      <c r="N115" s="15">
        <v>126761</v>
      </c>
      <c r="O115" s="18">
        <v>129801</v>
      </c>
      <c r="P115" s="25">
        <v>132389</v>
      </c>
      <c r="Q115" s="17">
        <v>132632</v>
      </c>
      <c r="R115" s="46">
        <v>135507</v>
      </c>
      <c r="S115" s="40">
        <v>132799</v>
      </c>
      <c r="T115" s="18">
        <v>138700</v>
      </c>
      <c r="U115" s="60">
        <v>139336</v>
      </c>
      <c r="V115" s="46">
        <v>140511</v>
      </c>
      <c r="W115" s="18">
        <v>143186</v>
      </c>
      <c r="X115" s="18">
        <v>145012</v>
      </c>
      <c r="Y115" s="17">
        <v>143753</v>
      </c>
      <c r="Z115" s="46">
        <v>144843</v>
      </c>
      <c r="AA115" s="25">
        <v>147722</v>
      </c>
      <c r="AB115" s="18">
        <v>148668</v>
      </c>
      <c r="AC115" s="40">
        <v>148454</v>
      </c>
    </row>
    <row r="116" spans="1:29" ht="15">
      <c r="A116" s="259" t="s">
        <v>154</v>
      </c>
      <c r="B116" s="152">
        <v>98587</v>
      </c>
      <c r="C116" s="153">
        <v>95749</v>
      </c>
      <c r="D116" s="153">
        <v>93093</v>
      </c>
      <c r="E116" s="155">
        <v>89514</v>
      </c>
      <c r="F116" s="152">
        <v>87667</v>
      </c>
      <c r="G116" s="153">
        <v>77347</v>
      </c>
      <c r="H116" s="153">
        <v>75464</v>
      </c>
      <c r="I116" s="155">
        <v>72753</v>
      </c>
      <c r="J116" s="90">
        <v>72471.85</v>
      </c>
      <c r="K116" s="91">
        <v>72121.25</v>
      </c>
      <c r="L116" s="91">
        <v>69815.2</v>
      </c>
      <c r="M116" s="93">
        <v>65304.9</v>
      </c>
      <c r="N116" s="90">
        <v>60893</v>
      </c>
      <c r="O116" s="92">
        <v>58812.5</v>
      </c>
      <c r="P116" s="94">
        <v>52696.75</v>
      </c>
      <c r="Q116" s="93">
        <v>48447.75</v>
      </c>
      <c r="R116" s="95">
        <v>45287.1</v>
      </c>
      <c r="S116" s="96">
        <v>38073.4</v>
      </c>
      <c r="T116" s="92">
        <v>34647</v>
      </c>
      <c r="U116" s="97">
        <v>29100</v>
      </c>
      <c r="V116" s="95">
        <v>23938.7</v>
      </c>
      <c r="W116" s="92">
        <v>19657.9</v>
      </c>
      <c r="X116" s="92">
        <v>16758</v>
      </c>
      <c r="Y116" s="93">
        <v>12941</v>
      </c>
      <c r="Z116" s="95">
        <v>12721</v>
      </c>
      <c r="AA116" s="94">
        <v>11708</v>
      </c>
      <c r="AB116" s="92">
        <v>11107</v>
      </c>
      <c r="AC116" s="96">
        <v>10156</v>
      </c>
    </row>
    <row r="117" spans="1:29" ht="15" outlineLevel="1">
      <c r="A117" s="266" t="s">
        <v>156</v>
      </c>
      <c r="B117" s="224">
        <v>0.9857714228577142</v>
      </c>
      <c r="C117" s="225">
        <v>0.9616153297646906</v>
      </c>
      <c r="D117" s="225">
        <v>0.9054506195654288</v>
      </c>
      <c r="E117" s="226">
        <v>0.8608439759963071</v>
      </c>
      <c r="F117" s="224">
        <v>0.7733913227587911</v>
      </c>
      <c r="G117" s="225">
        <v>0.7171719981455725</v>
      </c>
      <c r="H117" s="225">
        <v>0.6974233854570996</v>
      </c>
      <c r="I117" s="226">
        <v>0.6650973150374359</v>
      </c>
      <c r="J117" s="213">
        <v>0.6297464394643774</v>
      </c>
      <c r="K117" s="211">
        <v>0.6034948036081871</v>
      </c>
      <c r="L117" s="211">
        <v>0.5703064116911867</v>
      </c>
      <c r="M117" s="212">
        <v>0.5254912531985774</v>
      </c>
      <c r="N117" s="213">
        <v>0.48037645648109434</v>
      </c>
      <c r="O117" s="214">
        <v>0.4530974337639926</v>
      </c>
      <c r="P117" s="218">
        <v>0.3980447771340519</v>
      </c>
      <c r="Q117" s="212">
        <v>0.36527949514445984</v>
      </c>
      <c r="R117" s="216">
        <v>0.3342048750249065</v>
      </c>
      <c r="S117" s="217">
        <v>0.28669944803801234</v>
      </c>
      <c r="T117" s="214">
        <v>0.24979812545061283</v>
      </c>
      <c r="U117" s="215">
        <v>0.2088476775564104</v>
      </c>
      <c r="V117" s="216">
        <v>0.17036886791781428</v>
      </c>
      <c r="W117" s="214">
        <v>0.13728926012319642</v>
      </c>
      <c r="X117" s="218">
        <v>0.11556284997103689</v>
      </c>
      <c r="Y117" s="212">
        <v>0.09002246909629712</v>
      </c>
      <c r="Z117" s="216">
        <v>0.08782612898103463</v>
      </c>
      <c r="AA117" s="218">
        <v>0.07925698271076752</v>
      </c>
      <c r="AB117" s="214">
        <v>0.07471009228616783</v>
      </c>
      <c r="AC117" s="217">
        <v>0.06841176391340079</v>
      </c>
    </row>
    <row r="118" spans="1:29" ht="15" outlineLevel="1">
      <c r="A118" s="7" t="s">
        <v>159</v>
      </c>
      <c r="B118" s="163">
        <v>1</v>
      </c>
      <c r="C118" s="164">
        <v>1</v>
      </c>
      <c r="D118" s="164">
        <v>1</v>
      </c>
      <c r="E118" s="165">
        <v>1</v>
      </c>
      <c r="F118" s="163">
        <v>1</v>
      </c>
      <c r="G118" s="164">
        <v>1</v>
      </c>
      <c r="H118" s="164">
        <v>1</v>
      </c>
      <c r="I118" s="165">
        <v>1</v>
      </c>
      <c r="J118" s="166">
        <v>1</v>
      </c>
      <c r="K118" s="167">
        <v>1</v>
      </c>
      <c r="L118" s="167">
        <v>1</v>
      </c>
      <c r="M118" s="173">
        <v>1</v>
      </c>
      <c r="N118" s="166">
        <v>1</v>
      </c>
      <c r="O118" s="169">
        <v>1</v>
      </c>
      <c r="P118" s="170">
        <v>1</v>
      </c>
      <c r="Q118" s="173">
        <v>1</v>
      </c>
      <c r="R118" s="171">
        <v>1</v>
      </c>
      <c r="S118" s="172">
        <v>1</v>
      </c>
      <c r="T118" s="169">
        <v>1</v>
      </c>
      <c r="U118" s="168">
        <v>1</v>
      </c>
      <c r="V118" s="171">
        <v>1</v>
      </c>
      <c r="W118" s="169">
        <v>1</v>
      </c>
      <c r="X118" s="170">
        <v>1</v>
      </c>
      <c r="Y118" s="173">
        <v>1</v>
      </c>
      <c r="Z118" s="171">
        <v>1</v>
      </c>
      <c r="AA118" s="230">
        <v>1</v>
      </c>
      <c r="AB118" s="244">
        <v>1</v>
      </c>
      <c r="AC118" s="261">
        <v>1</v>
      </c>
    </row>
    <row r="119" spans="1:29" ht="15" outlineLevel="1">
      <c r="A119" s="7" t="s">
        <v>160</v>
      </c>
      <c r="B119" s="193">
        <v>0</v>
      </c>
      <c r="C119" s="194">
        <v>0</v>
      </c>
      <c r="D119" s="194">
        <v>0</v>
      </c>
      <c r="E119" s="196">
        <v>0</v>
      </c>
      <c r="F119" s="193">
        <v>0</v>
      </c>
      <c r="G119" s="194">
        <v>0</v>
      </c>
      <c r="H119" s="194">
        <v>0</v>
      </c>
      <c r="I119" s="196">
        <v>0</v>
      </c>
      <c r="J119" s="197">
        <v>0</v>
      </c>
      <c r="K119" s="198">
        <v>0</v>
      </c>
      <c r="L119" s="198">
        <v>0</v>
      </c>
      <c r="M119" s="199">
        <v>0</v>
      </c>
      <c r="N119" s="197">
        <v>0</v>
      </c>
      <c r="O119" s="200">
        <v>0</v>
      </c>
      <c r="P119" s="201">
        <v>0</v>
      </c>
      <c r="Q119" s="199">
        <v>0</v>
      </c>
      <c r="R119" s="202">
        <v>0</v>
      </c>
      <c r="S119" s="203">
        <v>0</v>
      </c>
      <c r="T119" s="200">
        <v>0</v>
      </c>
      <c r="U119" s="204">
        <v>0</v>
      </c>
      <c r="V119" s="202">
        <v>0</v>
      </c>
      <c r="W119" s="200">
        <v>0</v>
      </c>
      <c r="X119" s="201">
        <v>0</v>
      </c>
      <c r="Y119" s="199">
        <v>0</v>
      </c>
      <c r="Z119" s="202">
        <v>0</v>
      </c>
      <c r="AA119" s="249">
        <v>0</v>
      </c>
      <c r="AB119" s="248">
        <v>0</v>
      </c>
      <c r="AC119" s="260">
        <v>0</v>
      </c>
    </row>
    <row r="120" spans="1:29" ht="15">
      <c r="A120" s="259" t="s">
        <v>155</v>
      </c>
      <c r="B120" s="152">
        <v>1423</v>
      </c>
      <c r="C120" s="153">
        <v>3822</v>
      </c>
      <c r="D120" s="153">
        <v>9721</v>
      </c>
      <c r="E120" s="155">
        <v>14470</v>
      </c>
      <c r="F120" s="152">
        <v>25687</v>
      </c>
      <c r="G120" s="153">
        <v>30503</v>
      </c>
      <c r="H120" s="153">
        <v>32740</v>
      </c>
      <c r="I120" s="155">
        <v>36634</v>
      </c>
      <c r="J120" s="90">
        <v>42609.15</v>
      </c>
      <c r="K120" s="91">
        <v>47384.75</v>
      </c>
      <c r="L120" s="91">
        <v>52601.8</v>
      </c>
      <c r="M120" s="93">
        <v>58969.1</v>
      </c>
      <c r="N120" s="90">
        <v>65868</v>
      </c>
      <c r="O120" s="92">
        <v>70988.5</v>
      </c>
      <c r="P120" s="94">
        <v>79692.25</v>
      </c>
      <c r="Q120" s="93">
        <v>84184.25</v>
      </c>
      <c r="R120" s="95">
        <v>90219.9</v>
      </c>
      <c r="S120" s="96">
        <v>94725.6</v>
      </c>
      <c r="T120" s="92">
        <v>104053</v>
      </c>
      <c r="U120" s="97">
        <v>110236</v>
      </c>
      <c r="V120" s="95">
        <v>116572.3</v>
      </c>
      <c r="W120" s="92">
        <v>123528.1</v>
      </c>
      <c r="X120" s="92">
        <v>128254</v>
      </c>
      <c r="Y120" s="93">
        <v>130812</v>
      </c>
      <c r="Z120" s="95">
        <v>132122</v>
      </c>
      <c r="AA120" s="94">
        <v>136014</v>
      </c>
      <c r="AB120" s="92">
        <v>137561</v>
      </c>
      <c r="AC120" s="96">
        <v>138298</v>
      </c>
    </row>
    <row r="121" spans="1:29" ht="15" outlineLevel="1">
      <c r="A121" s="266" t="s">
        <v>156</v>
      </c>
      <c r="B121" s="224">
        <v>0.014228577142285771</v>
      </c>
      <c r="C121" s="225">
        <v>0.038384670235309476</v>
      </c>
      <c r="D121" s="225">
        <v>0.09454938043457117</v>
      </c>
      <c r="E121" s="226">
        <v>0.13915602400369287</v>
      </c>
      <c r="F121" s="224">
        <v>0.22660867724120895</v>
      </c>
      <c r="G121" s="225">
        <v>0.28282800185442747</v>
      </c>
      <c r="H121" s="225">
        <v>0.30257661454290047</v>
      </c>
      <c r="I121" s="226">
        <v>0.3349026849625641</v>
      </c>
      <c r="J121" s="213">
        <v>0.37025356053562275</v>
      </c>
      <c r="K121" s="211">
        <v>0.396505196391813</v>
      </c>
      <c r="L121" s="211">
        <v>0.4296935883088133</v>
      </c>
      <c r="M121" s="215">
        <v>0.47450874680142263</v>
      </c>
      <c r="N121" s="213">
        <v>0.5196235435189056</v>
      </c>
      <c r="O121" s="214">
        <v>0.5469025662360074</v>
      </c>
      <c r="P121" s="218">
        <v>0.601955222865948</v>
      </c>
      <c r="Q121" s="215">
        <v>0.6347205048555401</v>
      </c>
      <c r="R121" s="216">
        <v>0.6657951249750935</v>
      </c>
      <c r="S121" s="217">
        <v>0.7133005519619877</v>
      </c>
      <c r="T121" s="214">
        <v>0.7502018745493871</v>
      </c>
      <c r="U121" s="215">
        <v>0.7911523224435896</v>
      </c>
      <c r="V121" s="216">
        <v>0.8296311320821858</v>
      </c>
      <c r="W121" s="214">
        <v>0.8627107398768037</v>
      </c>
      <c r="X121" s="218">
        <v>0.8844371500289632</v>
      </c>
      <c r="Y121" s="212">
        <v>0.9099775309037029</v>
      </c>
      <c r="Z121" s="216">
        <v>0.9121738710189654</v>
      </c>
      <c r="AA121" s="218">
        <v>0.9207430172892325</v>
      </c>
      <c r="AB121" s="214">
        <v>0.9252899077138321</v>
      </c>
      <c r="AC121" s="217">
        <v>0.9315882360865992</v>
      </c>
    </row>
    <row r="122" spans="1:29" ht="15" outlineLevel="1">
      <c r="A122" s="7" t="s">
        <v>157</v>
      </c>
      <c r="B122" s="163">
        <v>1</v>
      </c>
      <c r="C122" s="164">
        <v>1</v>
      </c>
      <c r="D122" s="164">
        <v>0.7019853924493364</v>
      </c>
      <c r="E122" s="165">
        <v>0.6493434692467174</v>
      </c>
      <c r="F122" s="163">
        <v>0.7478491065519524</v>
      </c>
      <c r="G122" s="164">
        <v>0.7270104579877389</v>
      </c>
      <c r="H122" s="164">
        <v>0.7257788637751985</v>
      </c>
      <c r="I122" s="165">
        <v>0.7007970737566195</v>
      </c>
      <c r="J122" s="166">
        <v>0.6962154842328467</v>
      </c>
      <c r="K122" s="167">
        <v>0.645455552683089</v>
      </c>
      <c r="L122" s="169">
        <v>0.6475025569467204</v>
      </c>
      <c r="M122" s="168">
        <v>0.6355040182061452</v>
      </c>
      <c r="N122" s="166">
        <v>0.6346632659257909</v>
      </c>
      <c r="O122" s="169">
        <v>0.6248547299914775</v>
      </c>
      <c r="P122" s="169">
        <v>0.6262999225144227</v>
      </c>
      <c r="Q122" s="168">
        <v>0.6178382535925663</v>
      </c>
      <c r="R122" s="171">
        <v>0.5969847007145874</v>
      </c>
      <c r="S122" s="172">
        <v>0.5837239352403152</v>
      </c>
      <c r="T122" s="169">
        <v>0.5918041767176343</v>
      </c>
      <c r="U122" s="168">
        <v>0.5920479698102253</v>
      </c>
      <c r="V122" s="171">
        <v>0.5841550694290153</v>
      </c>
      <c r="W122" s="169">
        <v>0.5750035821808965</v>
      </c>
      <c r="X122" s="170">
        <v>0.5491368690255275</v>
      </c>
      <c r="Y122" s="173">
        <v>0.5379170106718039</v>
      </c>
      <c r="Z122" s="171">
        <v>0.5362013896247407</v>
      </c>
      <c r="AA122" s="230">
        <v>0.5295925419442116</v>
      </c>
      <c r="AB122" s="244">
        <v>0.5280130269480449</v>
      </c>
      <c r="AC122" s="261">
        <v>0.5324082777769744</v>
      </c>
    </row>
    <row r="123" spans="1:29" ht="15" outlineLevel="1">
      <c r="A123" s="7" t="s">
        <v>158</v>
      </c>
      <c r="B123" s="193">
        <v>0</v>
      </c>
      <c r="C123" s="194">
        <v>0</v>
      </c>
      <c r="D123" s="164">
        <v>0.2980146075506635</v>
      </c>
      <c r="E123" s="165">
        <v>0.3506565307532827</v>
      </c>
      <c r="F123" s="163">
        <v>0.25215089344804764</v>
      </c>
      <c r="G123" s="164">
        <v>0.2729895420122611</v>
      </c>
      <c r="H123" s="164">
        <v>0.2742211362248015</v>
      </c>
      <c r="I123" s="165">
        <v>0.29920292624338046</v>
      </c>
      <c r="J123" s="166">
        <v>0.30378451576715326</v>
      </c>
      <c r="K123" s="167">
        <v>0.35454444731691104</v>
      </c>
      <c r="L123" s="169">
        <v>0.3524974430532795</v>
      </c>
      <c r="M123" s="168">
        <v>0.3644959817938548</v>
      </c>
      <c r="N123" s="166">
        <v>0.365336734074209</v>
      </c>
      <c r="O123" s="169">
        <v>0.3751452700085225</v>
      </c>
      <c r="P123" s="169">
        <v>0.3737000774855773</v>
      </c>
      <c r="Q123" s="168">
        <v>0.3821617464074337</v>
      </c>
      <c r="R123" s="171">
        <v>0.4030152992854127</v>
      </c>
      <c r="S123" s="172">
        <v>0.4162760647596848</v>
      </c>
      <c r="T123" s="169">
        <v>0.4081958232823657</v>
      </c>
      <c r="U123" s="168">
        <v>0.40795203018977466</v>
      </c>
      <c r="V123" s="171">
        <v>0.4158449305709847</v>
      </c>
      <c r="W123" s="169">
        <v>0.42499641781910347</v>
      </c>
      <c r="X123" s="170">
        <v>0.4508631309744725</v>
      </c>
      <c r="Y123" s="173">
        <v>0.4620829893281962</v>
      </c>
      <c r="Z123" s="171">
        <v>0.4637986103752592</v>
      </c>
      <c r="AA123" s="230">
        <v>0.4704074580557884</v>
      </c>
      <c r="AB123" s="244">
        <v>0.47198697305195514</v>
      </c>
      <c r="AC123" s="261">
        <v>0.46759172222302564</v>
      </c>
    </row>
    <row r="124" spans="1:29" ht="4.5" customHeight="1">
      <c r="A124" s="6"/>
      <c r="B124" s="136"/>
      <c r="C124" s="137"/>
      <c r="D124" s="137"/>
      <c r="E124" s="138"/>
      <c r="F124" s="136"/>
      <c r="G124" s="137"/>
      <c r="H124" s="137"/>
      <c r="I124" s="138"/>
      <c r="J124" s="27"/>
      <c r="K124" s="28"/>
      <c r="L124" s="30"/>
      <c r="M124" s="33"/>
      <c r="N124" s="27"/>
      <c r="O124" s="30"/>
      <c r="P124" s="30"/>
      <c r="Q124" s="33"/>
      <c r="R124" s="47"/>
      <c r="S124" s="41"/>
      <c r="T124" s="30"/>
      <c r="U124" s="33"/>
      <c r="V124" s="47"/>
      <c r="W124" s="30"/>
      <c r="X124" s="31"/>
      <c r="Y124" s="29"/>
      <c r="Z124" s="47"/>
      <c r="AA124" s="162"/>
      <c r="AB124" s="245"/>
      <c r="AC124" s="262"/>
    </row>
    <row r="125" spans="1:29" ht="15">
      <c r="A125" s="272" t="s">
        <v>145</v>
      </c>
      <c r="B125" s="139">
        <v>0</v>
      </c>
      <c r="C125" s="140">
        <v>0</v>
      </c>
      <c r="D125" s="140">
        <v>0</v>
      </c>
      <c r="E125" s="141">
        <v>0</v>
      </c>
      <c r="F125" s="139">
        <v>0</v>
      </c>
      <c r="G125" s="140">
        <v>0</v>
      </c>
      <c r="H125" s="140">
        <v>0</v>
      </c>
      <c r="I125" s="141">
        <v>0</v>
      </c>
      <c r="J125" s="15">
        <v>0</v>
      </c>
      <c r="K125" s="16">
        <v>0</v>
      </c>
      <c r="L125" s="18">
        <v>0</v>
      </c>
      <c r="M125" s="60">
        <v>0</v>
      </c>
      <c r="N125" s="15">
        <v>0</v>
      </c>
      <c r="O125" s="18">
        <v>0</v>
      </c>
      <c r="P125" s="18">
        <v>0</v>
      </c>
      <c r="Q125" s="60">
        <v>0</v>
      </c>
      <c r="R125" s="46">
        <v>33746</v>
      </c>
      <c r="S125" s="40">
        <v>40308</v>
      </c>
      <c r="T125" s="18">
        <v>45476</v>
      </c>
      <c r="U125" s="60">
        <v>46031</v>
      </c>
      <c r="V125" s="46">
        <v>52472</v>
      </c>
      <c r="W125" s="18">
        <v>54630</v>
      </c>
      <c r="X125" s="25">
        <v>61363</v>
      </c>
      <c r="Y125" s="17">
        <v>67387</v>
      </c>
      <c r="Z125" s="46">
        <v>59417</v>
      </c>
      <c r="AA125" s="25">
        <v>60213</v>
      </c>
      <c r="AB125" s="18">
        <v>60801</v>
      </c>
      <c r="AC125" s="40">
        <v>61102</v>
      </c>
    </row>
    <row r="126" spans="1:29" ht="15">
      <c r="A126" s="266" t="s">
        <v>164</v>
      </c>
      <c r="B126" s="206">
        <v>0</v>
      </c>
      <c r="C126" s="207">
        <v>0</v>
      </c>
      <c r="D126" s="207">
        <v>0</v>
      </c>
      <c r="E126" s="208">
        <v>0</v>
      </c>
      <c r="F126" s="206">
        <v>0</v>
      </c>
      <c r="G126" s="207">
        <v>0</v>
      </c>
      <c r="H126" s="207">
        <v>0</v>
      </c>
      <c r="I126" s="208">
        <v>0</v>
      </c>
      <c r="J126" s="209">
        <v>0</v>
      </c>
      <c r="K126" s="210">
        <v>0</v>
      </c>
      <c r="L126" s="220">
        <v>0</v>
      </c>
      <c r="M126" s="222">
        <v>0</v>
      </c>
      <c r="N126" s="209">
        <v>0</v>
      </c>
      <c r="O126" s="220">
        <v>0</v>
      </c>
      <c r="P126" s="220">
        <v>0</v>
      </c>
      <c r="Q126" s="222">
        <v>0</v>
      </c>
      <c r="R126" s="216">
        <v>0.37404164713106536</v>
      </c>
      <c r="S126" s="217">
        <v>0.4255238288276875</v>
      </c>
      <c r="T126" s="214">
        <v>0.43704650514641574</v>
      </c>
      <c r="U126" s="215">
        <v>0.417567763706956</v>
      </c>
      <c r="V126" s="216">
        <v>0.4501240860821996</v>
      </c>
      <c r="W126" s="214">
        <v>0.442247553390686</v>
      </c>
      <c r="X126" s="218">
        <v>0.4784490152353923</v>
      </c>
      <c r="Y126" s="212">
        <v>0.515143870592912</v>
      </c>
      <c r="Z126" s="216">
        <v>0.44971314391244455</v>
      </c>
      <c r="AA126" s="218">
        <v>0.44269707530107194</v>
      </c>
      <c r="AB126" s="214">
        <v>0.4419930067388286</v>
      </c>
      <c r="AC126" s="217">
        <v>0.4418140537101043</v>
      </c>
    </row>
    <row r="127" spans="1:29" ht="5.25" customHeight="1">
      <c r="A127" s="6"/>
      <c r="B127" s="45"/>
      <c r="C127" s="8"/>
      <c r="D127" s="8"/>
      <c r="E127" s="24"/>
      <c r="F127" s="45"/>
      <c r="G127" s="8"/>
      <c r="H127" s="8"/>
      <c r="I127" s="24"/>
      <c r="J127" s="27"/>
      <c r="K127" s="28"/>
      <c r="L127" s="30"/>
      <c r="M127" s="33"/>
      <c r="N127" s="27"/>
      <c r="O127" s="30"/>
      <c r="P127" s="30"/>
      <c r="Q127" s="33"/>
      <c r="R127" s="47"/>
      <c r="S127" s="41"/>
      <c r="T127" s="30"/>
      <c r="U127" s="33"/>
      <c r="V127" s="47"/>
      <c r="W127" s="30"/>
      <c r="X127" s="31"/>
      <c r="Y127" s="29"/>
      <c r="Z127" s="47"/>
      <c r="AA127" s="237"/>
      <c r="AB127" s="242"/>
      <c r="AC127" s="265"/>
    </row>
    <row r="128" spans="1:29" ht="15">
      <c r="A128" s="299" t="s">
        <v>9</v>
      </c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1"/>
    </row>
    <row r="129" spans="1:29" ht="4.5" customHeight="1">
      <c r="A129" s="270"/>
      <c r="B129" s="132"/>
      <c r="C129" s="133"/>
      <c r="D129" s="133"/>
      <c r="E129" s="131"/>
      <c r="F129" s="132"/>
      <c r="G129" s="133"/>
      <c r="H129" s="133"/>
      <c r="I129" s="131"/>
      <c r="J129" s="19"/>
      <c r="K129" s="20"/>
      <c r="L129" s="20"/>
      <c r="M129" s="21"/>
      <c r="N129" s="19"/>
      <c r="O129" s="22"/>
      <c r="P129" s="26"/>
      <c r="Q129" s="21"/>
      <c r="R129" s="48"/>
      <c r="S129" s="42"/>
      <c r="T129" s="22"/>
      <c r="U129" s="61"/>
      <c r="V129" s="48"/>
      <c r="W129" s="22"/>
      <c r="X129" s="26"/>
      <c r="Y129" s="21"/>
      <c r="Z129" s="48"/>
      <c r="AA129" s="237"/>
      <c r="AB129" s="242"/>
      <c r="AC129" s="265"/>
    </row>
    <row r="130" spans="1:29" ht="15">
      <c r="A130" s="258" t="s">
        <v>15</v>
      </c>
      <c r="B130" s="134">
        <v>0</v>
      </c>
      <c r="C130" s="135">
        <v>0</v>
      </c>
      <c r="D130" s="135">
        <v>0</v>
      </c>
      <c r="E130" s="141">
        <v>18171941</v>
      </c>
      <c r="F130" s="139">
        <v>13081018</v>
      </c>
      <c r="G130" s="140">
        <v>13283354</v>
      </c>
      <c r="H130" s="140">
        <v>12766818</v>
      </c>
      <c r="I130" s="141">
        <v>20646833</v>
      </c>
      <c r="J130" s="15">
        <v>13485581</v>
      </c>
      <c r="K130" s="16">
        <v>11252440</v>
      </c>
      <c r="L130" s="16">
        <v>12293749</v>
      </c>
      <c r="M130" s="17">
        <v>14065970</v>
      </c>
      <c r="N130" s="15">
        <v>12680605</v>
      </c>
      <c r="O130" s="18">
        <v>11034902</v>
      </c>
      <c r="P130" s="25">
        <v>10853604</v>
      </c>
      <c r="Q130" s="17">
        <v>12870642</v>
      </c>
      <c r="R130" s="46">
        <v>10559933</v>
      </c>
      <c r="S130" s="40">
        <v>10991087</v>
      </c>
      <c r="T130" s="18">
        <v>10573024</v>
      </c>
      <c r="U130" s="60">
        <v>12983965</v>
      </c>
      <c r="V130" s="46">
        <v>11000112</v>
      </c>
      <c r="W130" s="18">
        <v>10844848</v>
      </c>
      <c r="X130" s="18">
        <v>10767250</v>
      </c>
      <c r="Y130" s="17">
        <v>12403804</v>
      </c>
      <c r="Z130" s="46">
        <v>10709237</v>
      </c>
      <c r="AA130" s="25">
        <v>11062239</v>
      </c>
      <c r="AB130" s="18">
        <v>10462550</v>
      </c>
      <c r="AC130" s="40">
        <v>12974378</v>
      </c>
    </row>
    <row r="131" spans="1:29" ht="15">
      <c r="A131" s="259" t="s">
        <v>26</v>
      </c>
      <c r="B131" s="190">
        <v>0</v>
      </c>
      <c r="C131" s="191">
        <v>0</v>
      </c>
      <c r="D131" s="191">
        <v>0</v>
      </c>
      <c r="E131" s="155">
        <v>11984418</v>
      </c>
      <c r="F131" s="152">
        <v>6774409</v>
      </c>
      <c r="G131" s="153">
        <v>7298863</v>
      </c>
      <c r="H131" s="153">
        <v>6759281</v>
      </c>
      <c r="I131" s="155">
        <v>14654227</v>
      </c>
      <c r="J131" s="90">
        <v>5760584</v>
      </c>
      <c r="K131" s="91">
        <v>5600628</v>
      </c>
      <c r="L131" s="91">
        <v>5935443</v>
      </c>
      <c r="M131" s="93">
        <v>6241362</v>
      </c>
      <c r="N131" s="90">
        <v>4745745</v>
      </c>
      <c r="O131" s="92">
        <v>4957849</v>
      </c>
      <c r="P131" s="94">
        <v>4372411</v>
      </c>
      <c r="Q131" s="93">
        <v>5887327</v>
      </c>
      <c r="R131" s="95">
        <v>3330552</v>
      </c>
      <c r="S131" s="96">
        <v>3615822</v>
      </c>
      <c r="T131" s="92">
        <v>3773465</v>
      </c>
      <c r="U131" s="97">
        <v>5413714</v>
      </c>
      <c r="V131" s="95">
        <v>3664531</v>
      </c>
      <c r="W131" s="92">
        <v>4211574</v>
      </c>
      <c r="X131" s="94">
        <v>3933828</v>
      </c>
      <c r="Y131" s="93">
        <v>5432676</v>
      </c>
      <c r="Z131" s="95">
        <v>3713545</v>
      </c>
      <c r="AA131" s="94">
        <v>3980680</v>
      </c>
      <c r="AB131" s="92">
        <v>3968651</v>
      </c>
      <c r="AC131" s="96">
        <v>5483005</v>
      </c>
    </row>
    <row r="132" spans="1:29" ht="15">
      <c r="A132" s="259" t="s">
        <v>27</v>
      </c>
      <c r="B132" s="190">
        <v>0</v>
      </c>
      <c r="C132" s="191">
        <v>0</v>
      </c>
      <c r="D132" s="191">
        <v>0</v>
      </c>
      <c r="E132" s="155">
        <v>5988331</v>
      </c>
      <c r="F132" s="152">
        <v>5954372</v>
      </c>
      <c r="G132" s="153">
        <v>5755760</v>
      </c>
      <c r="H132" s="153">
        <v>5790317</v>
      </c>
      <c r="I132" s="155">
        <v>5766818</v>
      </c>
      <c r="J132" s="90">
        <v>7370661</v>
      </c>
      <c r="K132" s="91">
        <v>5422250</v>
      </c>
      <c r="L132" s="91">
        <v>6123632</v>
      </c>
      <c r="M132" s="93">
        <v>7560654</v>
      </c>
      <c r="N132" s="90">
        <v>7731171</v>
      </c>
      <c r="O132" s="92">
        <v>5859321</v>
      </c>
      <c r="P132" s="94">
        <v>6279819</v>
      </c>
      <c r="Q132" s="93">
        <v>6770744</v>
      </c>
      <c r="R132" s="95">
        <v>6952090</v>
      </c>
      <c r="S132" s="96">
        <v>7100133</v>
      </c>
      <c r="T132" s="92">
        <v>6535085</v>
      </c>
      <c r="U132" s="97">
        <v>7294353</v>
      </c>
      <c r="V132" s="95">
        <v>7054812</v>
      </c>
      <c r="W132" s="92">
        <v>6335919</v>
      </c>
      <c r="X132" s="94">
        <v>6517349</v>
      </c>
      <c r="Y132" s="93">
        <v>6633110</v>
      </c>
      <c r="Z132" s="95">
        <v>6685740</v>
      </c>
      <c r="AA132" s="94">
        <v>6756466</v>
      </c>
      <c r="AB132" s="92">
        <v>6186728</v>
      </c>
      <c r="AC132" s="96">
        <v>7178039</v>
      </c>
    </row>
    <row r="133" spans="1:29" ht="15">
      <c r="A133" s="259" t="s">
        <v>28</v>
      </c>
      <c r="B133" s="190">
        <v>0</v>
      </c>
      <c r="C133" s="191">
        <v>0</v>
      </c>
      <c r="D133" s="191">
        <v>0</v>
      </c>
      <c r="E133" s="155">
        <v>186821</v>
      </c>
      <c r="F133" s="152">
        <v>340808</v>
      </c>
      <c r="G133" s="153">
        <v>217898</v>
      </c>
      <c r="H133" s="153">
        <v>208654</v>
      </c>
      <c r="I133" s="155">
        <v>210318</v>
      </c>
      <c r="J133" s="90">
        <v>341249</v>
      </c>
      <c r="K133" s="91">
        <v>216688</v>
      </c>
      <c r="L133" s="91">
        <v>223062</v>
      </c>
      <c r="M133" s="93">
        <v>245842</v>
      </c>
      <c r="N133" s="90">
        <v>187034</v>
      </c>
      <c r="O133" s="92">
        <v>199835</v>
      </c>
      <c r="P133" s="94">
        <v>185128</v>
      </c>
      <c r="Q133" s="93">
        <v>193270</v>
      </c>
      <c r="R133" s="95">
        <v>211990</v>
      </c>
      <c r="S133" s="96">
        <v>212297</v>
      </c>
      <c r="T133" s="92">
        <v>204930</v>
      </c>
      <c r="U133" s="97">
        <v>220849</v>
      </c>
      <c r="V133" s="95">
        <v>230357</v>
      </c>
      <c r="W133" s="92">
        <v>224466</v>
      </c>
      <c r="X133" s="94">
        <v>226316</v>
      </c>
      <c r="Y133" s="93">
        <v>263310</v>
      </c>
      <c r="Z133" s="95">
        <v>240053</v>
      </c>
      <c r="AA133" s="94">
        <v>253107</v>
      </c>
      <c r="AB133" s="92">
        <v>238653</v>
      </c>
      <c r="AC133" s="96">
        <v>250510</v>
      </c>
    </row>
    <row r="134" spans="1:29" ht="15">
      <c r="A134" s="273" t="s">
        <v>29</v>
      </c>
      <c r="B134" s="274">
        <v>0</v>
      </c>
      <c r="C134" s="275">
        <v>0</v>
      </c>
      <c r="D134" s="275">
        <v>0</v>
      </c>
      <c r="E134" s="276">
        <v>12371</v>
      </c>
      <c r="F134" s="277">
        <v>11429</v>
      </c>
      <c r="G134" s="278">
        <v>10833</v>
      </c>
      <c r="H134" s="278">
        <v>8566</v>
      </c>
      <c r="I134" s="276">
        <v>15470</v>
      </c>
      <c r="J134" s="279">
        <v>13087</v>
      </c>
      <c r="K134" s="280">
        <v>12874</v>
      </c>
      <c r="L134" s="280">
        <v>11612</v>
      </c>
      <c r="M134" s="281">
        <v>18112</v>
      </c>
      <c r="N134" s="279">
        <v>16655</v>
      </c>
      <c r="O134" s="282">
        <v>17897</v>
      </c>
      <c r="P134" s="283">
        <v>16246</v>
      </c>
      <c r="Q134" s="281">
        <v>19301</v>
      </c>
      <c r="R134" s="284">
        <v>65301</v>
      </c>
      <c r="S134" s="285">
        <v>62835</v>
      </c>
      <c r="T134" s="282">
        <v>59544</v>
      </c>
      <c r="U134" s="286">
        <v>55049</v>
      </c>
      <c r="V134" s="284">
        <v>50412</v>
      </c>
      <c r="W134" s="282">
        <v>72889</v>
      </c>
      <c r="X134" s="283">
        <v>89757</v>
      </c>
      <c r="Y134" s="281">
        <v>74708</v>
      </c>
      <c r="Z134" s="284">
        <v>69899</v>
      </c>
      <c r="AA134" s="283">
        <v>71986</v>
      </c>
      <c r="AB134" s="282">
        <v>68518</v>
      </c>
      <c r="AC134" s="285">
        <v>62824</v>
      </c>
    </row>
    <row r="135" spans="1:28" s="72" customFormat="1" ht="1.5" customHeight="1" thickBot="1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8"/>
      <c r="L135" s="108"/>
      <c r="M135" s="109"/>
      <c r="N135" s="107"/>
      <c r="O135" s="108"/>
      <c r="P135" s="108"/>
      <c r="Q135" s="109"/>
      <c r="R135" s="107"/>
      <c r="S135" s="108"/>
      <c r="T135" s="108"/>
      <c r="U135" s="109"/>
      <c r="V135" s="108"/>
      <c r="W135" s="108"/>
      <c r="X135" s="108"/>
      <c r="Y135" s="109"/>
      <c r="Z135" s="24"/>
      <c r="AA135" s="238"/>
      <c r="AB135" s="238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0:28" ht="15">
      <c r="J137" s="3"/>
      <c r="K137" s="3"/>
      <c r="L137" s="3"/>
      <c r="M137" s="34"/>
      <c r="N137" s="34"/>
      <c r="O137" s="35"/>
      <c r="P137" s="36"/>
      <c r="Q137" s="34"/>
      <c r="R137" s="37"/>
      <c r="S137" s="37"/>
      <c r="T137" s="37"/>
      <c r="U137" s="37"/>
      <c r="V137" s="37"/>
      <c r="W137" s="37"/>
      <c r="X137" s="37"/>
      <c r="Y137" s="37"/>
      <c r="Z137" s="37"/>
      <c r="AA137" s="240"/>
      <c r="AB137" s="240"/>
    </row>
  </sheetData>
  <sheetProtection password="FF63" sheet="1"/>
  <mergeCells count="13">
    <mergeCell ref="N1:Q1"/>
    <mergeCell ref="R1:U1"/>
    <mergeCell ref="V1:Y1"/>
    <mergeCell ref="Z1:AC1"/>
    <mergeCell ref="A128:AC128"/>
    <mergeCell ref="A113:AC113"/>
    <mergeCell ref="A82:AC82"/>
    <mergeCell ref="A49:AC49"/>
    <mergeCell ref="A4:AC4"/>
    <mergeCell ref="A1:A2"/>
    <mergeCell ref="B1:E1"/>
    <mergeCell ref="F1:I1"/>
    <mergeCell ref="J1:M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5" sqref="D35"/>
    </sheetView>
  </sheetViews>
  <sheetFormatPr defaultColWidth="9.140625" defaultRowHeight="15"/>
  <cols>
    <col min="1" max="1" width="40.57421875" style="1" customWidth="1"/>
    <col min="2" max="3" width="12.7109375" style="1" customWidth="1"/>
    <col min="4" max="4" width="12.57421875" style="1" customWidth="1"/>
    <col min="5" max="7" width="12.421875" style="1" customWidth="1"/>
    <col min="8" max="8" width="12.57421875" style="1" bestFit="1" customWidth="1"/>
    <col min="9" max="16384" width="9.140625" style="1" customWidth="1"/>
  </cols>
  <sheetData>
    <row r="1" spans="1:8" ht="15">
      <c r="A1" s="317" t="s">
        <v>14</v>
      </c>
      <c r="B1" s="315">
        <v>2005</v>
      </c>
      <c r="C1" s="315">
        <v>2006</v>
      </c>
      <c r="D1" s="315">
        <v>2007</v>
      </c>
      <c r="E1" s="315">
        <v>2008</v>
      </c>
      <c r="F1" s="315">
        <v>2009</v>
      </c>
      <c r="G1" s="315">
        <v>2010</v>
      </c>
      <c r="H1" s="315">
        <v>2011</v>
      </c>
    </row>
    <row r="2" spans="1:8" ht="17.25" customHeight="1" thickBot="1">
      <c r="A2" s="318"/>
      <c r="B2" s="316"/>
      <c r="C2" s="316"/>
      <c r="D2" s="316"/>
      <c r="E2" s="316"/>
      <c r="F2" s="316"/>
      <c r="G2" s="319"/>
      <c r="H2" s="316"/>
    </row>
    <row r="3" spans="1:8" s="72" customFormat="1" ht="4.5" customHeight="1">
      <c r="A3" s="73"/>
      <c r="B3" s="127"/>
      <c r="C3" s="127"/>
      <c r="D3" s="74"/>
      <c r="E3" s="74"/>
      <c r="F3" s="79"/>
      <c r="G3" s="232"/>
      <c r="H3" s="233"/>
    </row>
    <row r="4" spans="1:8" ht="15">
      <c r="A4" s="314" t="s">
        <v>4</v>
      </c>
      <c r="B4" s="303"/>
      <c r="C4" s="303"/>
      <c r="D4" s="303"/>
      <c r="E4" s="303"/>
      <c r="F4" s="303"/>
      <c r="G4" s="303"/>
      <c r="H4" s="303"/>
    </row>
    <row r="5" spans="1:8" ht="4.5" customHeight="1">
      <c r="A5" s="4"/>
      <c r="B5" s="45"/>
      <c r="C5" s="45"/>
      <c r="D5" s="5"/>
      <c r="E5" s="5"/>
      <c r="F5" s="45"/>
      <c r="G5" s="5"/>
      <c r="H5" s="235"/>
    </row>
    <row r="6" spans="1:8" ht="15">
      <c r="A6" s="9" t="s">
        <v>107</v>
      </c>
      <c r="B6" s="139">
        <f aca="true" t="shared" si="0" ref="B6:H6">(B7+B8)</f>
        <v>323890</v>
      </c>
      <c r="C6" s="139">
        <f t="shared" si="0"/>
        <v>346771</v>
      </c>
      <c r="D6" s="15">
        <f t="shared" si="0"/>
        <v>368530</v>
      </c>
      <c r="E6" s="15">
        <f t="shared" si="0"/>
        <v>385636</v>
      </c>
      <c r="F6" s="46">
        <f t="shared" si="0"/>
        <v>432939</v>
      </c>
      <c r="G6" s="46">
        <f t="shared" si="0"/>
        <v>455414</v>
      </c>
      <c r="H6" s="46">
        <f t="shared" si="0"/>
        <v>521748</v>
      </c>
    </row>
    <row r="7" spans="1:8" ht="15">
      <c r="A7" s="4" t="s">
        <v>33</v>
      </c>
      <c r="B7" s="136">
        <f>'QUARTERLY STATS - MKT SHARES'!E7</f>
        <v>297946</v>
      </c>
      <c r="C7" s="136">
        <f>'QUARTERLY STATS - MKT SHARES'!I7</f>
        <v>316290</v>
      </c>
      <c r="D7" s="27">
        <f>'QUARTERLY STATS - MKT SHARES'!M7</f>
        <v>334065</v>
      </c>
      <c r="E7" s="27">
        <f>'QUARTERLY STATS - MKT SHARES'!Q7</f>
        <v>333067</v>
      </c>
      <c r="F7" s="47">
        <f>'QUARTERLY STATS - MKT SHARES'!U7</f>
        <v>343694</v>
      </c>
      <c r="G7" s="47">
        <f>'QUARTERLY STATS - MKT SHARES'!Y7</f>
        <v>366169</v>
      </c>
      <c r="H7" s="47">
        <f>'QUARTERLY STATS - MKT SHARES'!AC7</f>
        <v>418158</v>
      </c>
    </row>
    <row r="8" spans="1:8" ht="15">
      <c r="A8" s="4" t="s">
        <v>32</v>
      </c>
      <c r="B8" s="136">
        <f>'QUARTERLY STATS - MKT SHARES'!E16</f>
        <v>25944</v>
      </c>
      <c r="C8" s="136">
        <f>'QUARTERLY STATS - MKT SHARES'!I16</f>
        <v>30481</v>
      </c>
      <c r="D8" s="27">
        <f>'QUARTERLY STATS - MKT SHARES'!M16</f>
        <v>34465</v>
      </c>
      <c r="E8" s="27">
        <f>'QUARTERLY STATS - MKT SHARES'!Q16</f>
        <v>52569</v>
      </c>
      <c r="F8" s="47">
        <f>'QUARTERLY STATS - MKT SHARES'!Y16</f>
        <v>89245</v>
      </c>
      <c r="G8" s="47">
        <f>'QUARTERLY STATS - MKT SHARES'!Y16</f>
        <v>89245</v>
      </c>
      <c r="H8" s="47">
        <f>'QUARTERLY STATS - MKT SHARES'!AC16</f>
        <v>103590</v>
      </c>
    </row>
    <row r="9" spans="1:8" ht="15">
      <c r="A9" s="9" t="s">
        <v>11</v>
      </c>
      <c r="B9" s="139">
        <f>SUM('QUARTERLY STATS - MKT SHARES'!B28:E28)</f>
        <v>0</v>
      </c>
      <c r="C9" s="139">
        <f>SUM('QUARTERLY STATS - MKT SHARES'!F28:I28)</f>
        <v>0</v>
      </c>
      <c r="D9" s="15">
        <f>SUM('QUARTERLY STATS - MKT SHARES'!J28:M28)</f>
        <v>0</v>
      </c>
      <c r="E9" s="15">
        <f>SUM('QUARTERLY STATS - MKT SHARES'!N28:Q28)</f>
        <v>0</v>
      </c>
      <c r="F9" s="46">
        <f>SUM('QUARTERLY STATS - MKT SHARES'!R28:U28)</f>
        <v>249423257</v>
      </c>
      <c r="G9" s="46">
        <f>SUM('QUARTERLY STATS - MKT SHARES'!V28:Y28)</f>
        <v>279478008</v>
      </c>
      <c r="H9" s="46">
        <f>SUM('QUARTERLY STATS - MKT SHARES'!Z28:AC28)</f>
        <v>328605931.13</v>
      </c>
    </row>
    <row r="10" spans="1:8" ht="3.75" customHeight="1">
      <c r="A10" s="4"/>
      <c r="B10" s="136"/>
      <c r="C10" s="136"/>
      <c r="D10" s="27"/>
      <c r="E10" s="27"/>
      <c r="F10" s="47"/>
      <c r="G10" s="47"/>
      <c r="H10" s="47"/>
    </row>
    <row r="11" spans="1:8" ht="15">
      <c r="A11" s="9" t="s">
        <v>36</v>
      </c>
      <c r="B11" s="139">
        <f>SUM('QUARTERLY STATS - MKT SHARES'!B30:E30)</f>
        <v>146088004</v>
      </c>
      <c r="C11" s="139">
        <f>SUM('QUARTERLY STATS - MKT SHARES'!F30:I30)</f>
        <v>181757317</v>
      </c>
      <c r="D11" s="15">
        <f>SUM('QUARTERLY STATS - MKT SHARES'!J30:M30)</f>
        <v>222771633</v>
      </c>
      <c r="E11" s="15">
        <f>SUM('QUARTERLY STATS - MKT SHARES'!N30:Q30)</f>
        <v>249600788</v>
      </c>
      <c r="F11" s="46">
        <f>SUM('QUARTERLY STATS - MKT SHARES'!R30:U30)</f>
        <v>308469406.910236</v>
      </c>
      <c r="G11" s="46">
        <f>SUM('QUARTERLY STATS - MKT SHARES'!V30:Y30)</f>
        <v>381827821.971223</v>
      </c>
      <c r="H11" s="46">
        <f>SUM('QUARTERLY STATS - MKT SHARES'!Z30:AC30)</f>
        <v>490751380.53128695</v>
      </c>
    </row>
    <row r="12" spans="1:8" s="72" customFormat="1" ht="4.5" customHeight="1">
      <c r="A12" s="4"/>
      <c r="B12" s="136"/>
      <c r="C12" s="136"/>
      <c r="D12" s="27"/>
      <c r="E12" s="27"/>
      <c r="F12" s="47"/>
      <c r="G12" s="47"/>
      <c r="H12" s="47"/>
    </row>
    <row r="13" spans="1:8" ht="15">
      <c r="A13" s="9" t="s">
        <v>12</v>
      </c>
      <c r="B13" s="139">
        <f>SUM('QUARTERLY STATS - MKT SHARES'!B32:E32)</f>
        <v>407146812</v>
      </c>
      <c r="C13" s="139">
        <f>SUM('QUARTERLY STATS - MKT SHARES'!F32:I32)</f>
        <v>447955928</v>
      </c>
      <c r="D13" s="15">
        <f>SUM('QUARTERLY STATS - MKT SHARES'!J32:M32)</f>
        <v>511388540</v>
      </c>
      <c r="E13" s="15">
        <f>SUM('QUARTERLY STATS - MKT SHARES'!N32:Q32)</f>
        <v>503663255</v>
      </c>
      <c r="F13" s="46">
        <f>SUM('QUARTERLY STATS - MKT SHARES'!R32:U32)</f>
        <v>508643330</v>
      </c>
      <c r="G13" s="46">
        <f>SUM('QUARTERLY STATS - MKT SHARES'!V32:Y32)</f>
        <v>612745608.5</v>
      </c>
      <c r="H13" s="46">
        <f>SUM('QUARTERLY STATS - MKT SHARES'!Z32:AC32)</f>
        <v>577019696.0620631</v>
      </c>
    </row>
    <row r="14" spans="1:8" ht="3.75" customHeight="1">
      <c r="A14" s="4"/>
      <c r="B14" s="136"/>
      <c r="C14" s="136"/>
      <c r="D14" s="27"/>
      <c r="E14" s="27"/>
      <c r="F14" s="47"/>
      <c r="G14" s="47"/>
      <c r="H14" s="47"/>
    </row>
    <row r="15" spans="1:8" ht="15">
      <c r="A15" s="9" t="s">
        <v>37</v>
      </c>
      <c r="B15" s="139">
        <f>SUM('QUARTERLY STATS - MKT SHARES'!B34:E34)</f>
        <v>812673</v>
      </c>
      <c r="C15" s="139">
        <f>SUM('QUARTERLY STATS - MKT SHARES'!F34:I34)</f>
        <v>687281</v>
      </c>
      <c r="D15" s="15">
        <f>SUM('QUARTERLY STATS - MKT SHARES'!J34:M34)</f>
        <v>562556</v>
      </c>
      <c r="E15" s="15">
        <f>SUM('QUARTERLY STATS - MKT SHARES'!N34:Q34)</f>
        <v>390187</v>
      </c>
      <c r="F15" s="46">
        <f>SUM('QUARTERLY STATS - MKT SHARES'!R34:U34)</f>
        <v>279954</v>
      </c>
      <c r="G15" s="46">
        <f>SUM('QUARTERLY STATS - MKT SHARES'!V34:Y34)</f>
        <v>133410</v>
      </c>
      <c r="H15" s="46">
        <f>SUM('QUARTERLY STATS - MKT SHARES'!Z34:AC34)</f>
        <v>183779</v>
      </c>
    </row>
    <row r="16" spans="1:8" ht="4.5" customHeight="1">
      <c r="A16" s="4"/>
      <c r="B16" s="136"/>
      <c r="C16" s="136"/>
      <c r="D16" s="27"/>
      <c r="E16" s="27"/>
      <c r="F16" s="47"/>
      <c r="G16" s="47"/>
      <c r="H16" s="47"/>
    </row>
    <row r="17" spans="1:8" ht="15">
      <c r="A17" s="9" t="s">
        <v>38</v>
      </c>
      <c r="B17" s="139">
        <f aca="true" t="shared" si="1" ref="B17:H17">(B18+B21)</f>
        <v>25886579</v>
      </c>
      <c r="C17" s="139">
        <f t="shared" si="1"/>
        <v>28676380</v>
      </c>
      <c r="D17" s="15">
        <f t="shared" si="1"/>
        <v>36722616</v>
      </c>
      <c r="E17" s="15">
        <f t="shared" si="1"/>
        <v>43919926.480000004</v>
      </c>
      <c r="F17" s="46">
        <f t="shared" si="1"/>
        <v>42473815.093294665</v>
      </c>
      <c r="G17" s="46">
        <f t="shared" si="1"/>
        <v>47973638.336625665</v>
      </c>
      <c r="H17" s="46">
        <f t="shared" si="1"/>
        <v>53985890.941004336</v>
      </c>
    </row>
    <row r="18" spans="1:8" ht="15">
      <c r="A18" s="89" t="s">
        <v>18</v>
      </c>
      <c r="B18" s="152">
        <f aca="true" t="shared" si="2" ref="B18:H18">(B19+B20)</f>
        <v>4263279</v>
      </c>
      <c r="C18" s="152">
        <f t="shared" si="2"/>
        <v>4910584</v>
      </c>
      <c r="D18" s="90">
        <f t="shared" si="2"/>
        <v>5882915</v>
      </c>
      <c r="E18" s="90">
        <f t="shared" si="2"/>
        <v>7159995.75</v>
      </c>
      <c r="F18" s="95">
        <f t="shared" si="2"/>
        <v>8631404.593294667</v>
      </c>
      <c r="G18" s="95">
        <f t="shared" si="2"/>
        <v>10577019.503292333</v>
      </c>
      <c r="H18" s="95">
        <f t="shared" si="2"/>
        <v>11565875.750995334</v>
      </c>
    </row>
    <row r="19" spans="1:8" ht="15">
      <c r="A19" s="4" t="s">
        <v>35</v>
      </c>
      <c r="B19" s="136">
        <f>SUM('QUARTERLY STATS - MKT SHARES'!B38:E38)</f>
        <v>2861763</v>
      </c>
      <c r="C19" s="136">
        <f>SUM('QUARTERLY STATS - MKT SHARES'!F38:I38)</f>
        <v>3213821</v>
      </c>
      <c r="D19" s="27">
        <f>SUM('QUARTERLY STATS - MKT SHARES'!J38:M38)</f>
        <v>3758187</v>
      </c>
      <c r="E19" s="27">
        <f>SUM('QUARTERLY STATS - MKT SHARES'!N38:Q38)</f>
        <v>4430256.04</v>
      </c>
      <c r="F19" s="47">
        <f>SUM('QUARTERLY STATS - MKT SHARES'!R38:U38)</f>
        <v>5214349.253343667</v>
      </c>
      <c r="G19" s="47">
        <f>SUM('QUARTERLY STATS - MKT SHARES'!V38:Y38)</f>
        <v>6202419.346641</v>
      </c>
      <c r="H19" s="47">
        <f>SUM('QUARTERLY STATS - MKT SHARES'!Z38:AC38)</f>
        <v>6537791.469335999</v>
      </c>
    </row>
    <row r="20" spans="1:8" ht="15">
      <c r="A20" s="4" t="s">
        <v>34</v>
      </c>
      <c r="B20" s="136">
        <f>SUM('QUARTERLY STATS - MKT SHARES'!B39:E39)</f>
        <v>1401516</v>
      </c>
      <c r="C20" s="136">
        <f>SUM('QUARTERLY STATS - MKT SHARES'!F39:I39)</f>
        <v>1696763</v>
      </c>
      <c r="D20" s="27">
        <f>SUM('QUARTERLY STATS - MKT SHARES'!J39:M39)</f>
        <v>2124728</v>
      </c>
      <c r="E20" s="27">
        <f>SUM('QUARTERLY STATS - MKT SHARES'!N39:Q39)</f>
        <v>2729739.71</v>
      </c>
      <c r="F20" s="47">
        <f>SUM('QUARTERLY STATS - MKT SHARES'!R39:U39)</f>
        <v>3417055.339951</v>
      </c>
      <c r="G20" s="47">
        <f>SUM('QUARTERLY STATS - MKT SHARES'!V39:Y39)</f>
        <v>4374600.156651333</v>
      </c>
      <c r="H20" s="47">
        <f>SUM('QUARTERLY STATS - MKT SHARES'!Z39:AC39)</f>
        <v>5028084.281659334</v>
      </c>
    </row>
    <row r="21" spans="1:8" ht="15">
      <c r="A21" s="89" t="s">
        <v>19</v>
      </c>
      <c r="B21" s="152">
        <f aca="true" t="shared" si="3" ref="B21:H21">(B22+B23)</f>
        <v>21623300</v>
      </c>
      <c r="C21" s="152">
        <f t="shared" si="3"/>
        <v>23765796</v>
      </c>
      <c r="D21" s="90">
        <f t="shared" si="3"/>
        <v>30839701</v>
      </c>
      <c r="E21" s="90">
        <f t="shared" si="3"/>
        <v>36759930.730000004</v>
      </c>
      <c r="F21" s="95">
        <f t="shared" si="3"/>
        <v>33842410.5</v>
      </c>
      <c r="G21" s="95">
        <f t="shared" si="3"/>
        <v>37396618.83333333</v>
      </c>
      <c r="H21" s="95">
        <f t="shared" si="3"/>
        <v>42420015.190009</v>
      </c>
    </row>
    <row r="22" spans="1:8" ht="15">
      <c r="A22" s="4" t="s">
        <v>35</v>
      </c>
      <c r="B22" s="136">
        <f>SUM('QUARTERLY STATS - MKT SHARES'!B41:E41)</f>
        <v>13637382</v>
      </c>
      <c r="C22" s="136">
        <f>SUM('QUARTERLY STATS - MKT SHARES'!F41:I41)</f>
        <v>14725020</v>
      </c>
      <c r="D22" s="27">
        <f>SUM('QUARTERLY STATS - MKT SHARES'!J41:M41)</f>
        <v>18671312</v>
      </c>
      <c r="E22" s="27">
        <f>SUM('QUARTERLY STATS - MKT SHARES'!N41:Q41)</f>
        <v>21557411.73</v>
      </c>
      <c r="F22" s="47">
        <f>SUM('QUARTERLY STATS - MKT SHARES'!R41:U41)</f>
        <v>20790289.133333333</v>
      </c>
      <c r="G22" s="47">
        <f>SUM('QUARTERLY STATS - MKT SHARES'!V41:Y41)</f>
        <v>22270155.099999998</v>
      </c>
      <c r="H22" s="47">
        <f>SUM('QUARTERLY STATS - MKT SHARES'!Z41:AC41)</f>
        <v>22813816.286673</v>
      </c>
    </row>
    <row r="23" spans="1:8" ht="15">
      <c r="A23" s="4" t="s">
        <v>34</v>
      </c>
      <c r="B23" s="136">
        <f>SUM('QUARTERLY STATS - MKT SHARES'!B42:E42)</f>
        <v>7985918</v>
      </c>
      <c r="C23" s="136">
        <f>SUM('QUARTERLY STATS - MKT SHARES'!F42:I42)</f>
        <v>9040776</v>
      </c>
      <c r="D23" s="27">
        <f>SUM('QUARTERLY STATS - MKT SHARES'!J42:M42)</f>
        <v>12168389</v>
      </c>
      <c r="E23" s="27">
        <f>SUM('QUARTERLY STATS - MKT SHARES'!N42:Q42)</f>
        <v>15202519</v>
      </c>
      <c r="F23" s="47">
        <f>SUM('QUARTERLY STATS - MKT SHARES'!R42:U42)</f>
        <v>13052121.366666669</v>
      </c>
      <c r="G23" s="47">
        <f>SUM('QUARTERLY STATS - MKT SHARES'!V42:Y42)</f>
        <v>15126463.733333332</v>
      </c>
      <c r="H23" s="47">
        <f>SUM('QUARTERLY STATS - MKT SHARES'!Z42:AC42)</f>
        <v>19606198.903336</v>
      </c>
    </row>
    <row r="24" spans="1:8" ht="15">
      <c r="A24" s="9" t="s">
        <v>13</v>
      </c>
      <c r="B24" s="142"/>
      <c r="C24" s="142"/>
      <c r="D24" s="98"/>
      <c r="E24" s="98"/>
      <c r="F24" s="103">
        <v>55.89</v>
      </c>
      <c r="G24" s="103">
        <v>56.91</v>
      </c>
      <c r="H24" s="103">
        <v>49.68</v>
      </c>
    </row>
    <row r="25" spans="1:8" s="72" customFormat="1" ht="4.5" customHeight="1">
      <c r="A25" s="4"/>
      <c r="B25" s="45"/>
      <c r="C25" s="45"/>
      <c r="D25" s="64"/>
      <c r="E25" s="64"/>
      <c r="F25" s="69"/>
      <c r="G25" s="69"/>
      <c r="H25" s="69"/>
    </row>
    <row r="26" spans="1:8" ht="15">
      <c r="A26" s="9" t="s">
        <v>142</v>
      </c>
      <c r="B26" s="146">
        <f>'QUARTERLY STATS - MKT SHARES'!E45</f>
        <v>0.7997165474091742</v>
      </c>
      <c r="C26" s="146">
        <f>'QUARTERLY STATS - MKT SHARES'!I45</f>
        <v>0.8503249062063216</v>
      </c>
      <c r="D26" s="50">
        <f>'QUARTERLY STATS - MKT SHARES'!M45</f>
        <v>0.898218333373955</v>
      </c>
      <c r="E26" s="50">
        <f>'QUARTERLY STATS - MKT SHARES'!Q45</f>
        <v>0.9323684929486544</v>
      </c>
      <c r="F26" s="55">
        <f>'QUARTERLY STATS - MKT SHARES'!U45</f>
        <v>1.018608882839574</v>
      </c>
      <c r="G26" s="55">
        <f>'QUARTERLY STATS - MKT SHARES'!Y45</f>
        <v>1.090506373064315</v>
      </c>
      <c r="H26" s="55">
        <f>'QUARTERLY STATS - MKT SHARES'!AC45</f>
        <v>1.2493456923448998</v>
      </c>
    </row>
    <row r="27" spans="1:8" ht="5.25" customHeight="1">
      <c r="A27" s="4"/>
      <c r="B27" s="45"/>
      <c r="C27" s="45"/>
      <c r="D27" s="64"/>
      <c r="E27" s="64"/>
      <c r="F27" s="69"/>
      <c r="G27" s="69"/>
      <c r="H27" s="69"/>
    </row>
    <row r="28" spans="1:8" ht="15">
      <c r="A28" s="9" t="s">
        <v>40</v>
      </c>
      <c r="B28" s="139">
        <f>'QUARTERLY STATS - MKT SHARES'!E47</f>
        <v>0</v>
      </c>
      <c r="C28" s="139">
        <f>SUM('QUARTERLY STATS - MKT SHARES'!F47:I47)</f>
        <v>7943</v>
      </c>
      <c r="D28" s="110">
        <f>SUM('QUARTERLY STATS - MKT SHARES'!J47:M47)</f>
        <v>22325</v>
      </c>
      <c r="E28" s="110">
        <f>SUM('QUARTERLY STATS - MKT SHARES'!N47:Q47)</f>
        <v>35327</v>
      </c>
      <c r="F28" s="115">
        <f>SUM('QUARTERLY STATS - MKT SHARES'!R47:U47)</f>
        <v>59630</v>
      </c>
      <c r="G28" s="115">
        <f>SUM('QUARTERLY STATS - MKT SHARES'!V47:Y47)</f>
        <v>53048</v>
      </c>
      <c r="H28" s="115">
        <f>SUM('QUARTERLY STATS - MKT SHARES'!Z47:AC47)</f>
        <v>60897</v>
      </c>
    </row>
    <row r="29" spans="1:8" s="72" customFormat="1" ht="4.5" customHeight="1">
      <c r="A29" s="4"/>
      <c r="B29" s="45"/>
      <c r="C29" s="45"/>
      <c r="D29" s="64"/>
      <c r="E29" s="64"/>
      <c r="F29" s="69"/>
      <c r="G29" s="64"/>
      <c r="H29" s="64"/>
    </row>
    <row r="30" spans="1:8" ht="15">
      <c r="A30" s="314" t="s">
        <v>6</v>
      </c>
      <c r="B30" s="303"/>
      <c r="C30" s="303"/>
      <c r="D30" s="303"/>
      <c r="E30" s="303"/>
      <c r="F30" s="303"/>
      <c r="G30" s="303"/>
      <c r="H30" s="303"/>
    </row>
    <row r="31" spans="1:8" ht="6" customHeight="1">
      <c r="A31" s="10"/>
      <c r="B31" s="132"/>
      <c r="C31" s="132"/>
      <c r="D31" s="19"/>
      <c r="E31" s="19"/>
      <c r="F31" s="48"/>
      <c r="G31" s="231"/>
      <c r="H31" s="231"/>
    </row>
    <row r="32" spans="1:8" ht="15">
      <c r="A32" s="9" t="s">
        <v>107</v>
      </c>
      <c r="B32" s="139">
        <f aca="true" t="shared" si="4" ref="B32:H32">(B33+B34+B35)</f>
        <v>204222</v>
      </c>
      <c r="C32" s="139">
        <f t="shared" si="4"/>
        <v>204748</v>
      </c>
      <c r="D32" s="15">
        <f t="shared" si="4"/>
        <v>230433</v>
      </c>
      <c r="E32" s="15">
        <f t="shared" si="4"/>
        <v>241115</v>
      </c>
      <c r="F32" s="46">
        <f t="shared" si="4"/>
        <v>245661</v>
      </c>
      <c r="G32" s="46">
        <f t="shared" si="4"/>
        <v>247224</v>
      </c>
      <c r="H32" s="46">
        <f t="shared" si="4"/>
        <v>231779</v>
      </c>
    </row>
    <row r="33" spans="1:8" ht="15">
      <c r="A33" s="4" t="s">
        <v>33</v>
      </c>
      <c r="B33" s="136">
        <f>'QUARTERLY STATS - MKT SHARES'!E52</f>
        <v>0</v>
      </c>
      <c r="C33" s="136">
        <f>'QUARTERLY STATS - MKT SHARES'!I52</f>
        <v>43117</v>
      </c>
      <c r="D33" s="27">
        <f>'QUARTERLY STATS - MKT SHARES'!M52</f>
        <v>46876</v>
      </c>
      <c r="E33" s="27">
        <f>'QUARTERLY STATS - MKT SHARES'!Q52</f>
        <v>46298</v>
      </c>
      <c r="F33" s="47">
        <f>'QUARTERLY STATS - MKT SHARES'!U52</f>
        <v>55305</v>
      </c>
      <c r="G33" s="47">
        <f>'QUARTERLY STATS - MKT SHARES'!Y52</f>
        <v>56029</v>
      </c>
      <c r="H33" s="47">
        <f>'QUARTERLY STATS - MKT SHARES'!AC52</f>
        <v>40027</v>
      </c>
    </row>
    <row r="34" spans="1:8" ht="15">
      <c r="A34" s="4" t="s">
        <v>32</v>
      </c>
      <c r="B34" s="136">
        <f>'QUARTERLY STATS - MKT SHARES'!E59</f>
        <v>202116</v>
      </c>
      <c r="C34" s="136">
        <f>'QUARTERLY STATS - MKT SHARES'!I59</f>
        <v>159296</v>
      </c>
      <c r="D34" s="27">
        <f>'QUARTERLY STATS - MKT SHARES'!M59</f>
        <v>181386</v>
      </c>
      <c r="E34" s="27">
        <f>'QUARTERLY STATS - MKT SHARES'!Q59</f>
        <v>192954</v>
      </c>
      <c r="F34" s="47">
        <f>'QUARTERLY STATS - MKT SHARES'!U59</f>
        <v>187536</v>
      </c>
      <c r="G34" s="47">
        <f>'QUARTERLY STATS - MKT SHARES'!Y59</f>
        <v>188331</v>
      </c>
      <c r="H34" s="47">
        <f>'QUARTERLY STATS - MKT SHARES'!AC59</f>
        <v>188979</v>
      </c>
    </row>
    <row r="35" spans="1:8" ht="15">
      <c r="A35" s="4" t="s">
        <v>41</v>
      </c>
      <c r="B35" s="136">
        <f>'QUARTERLY STATS - MKT SHARES'!E66</f>
        <v>2106</v>
      </c>
      <c r="C35" s="136">
        <f>'QUARTERLY STATS - MKT SHARES'!I66</f>
        <v>2335</v>
      </c>
      <c r="D35" s="27">
        <f>'QUARTERLY STATS - MKT SHARES'!M66</f>
        <v>2171</v>
      </c>
      <c r="E35" s="27">
        <f>'QUARTERLY STATS - MKT SHARES'!Q66</f>
        <v>1863</v>
      </c>
      <c r="F35" s="47">
        <f>'QUARTERLY STATS - MKT SHARES'!U66</f>
        <v>2820</v>
      </c>
      <c r="G35" s="47">
        <f>'QUARTERLY STATS - MKT SHARES'!Y66</f>
        <v>2864</v>
      </c>
      <c r="H35" s="47">
        <f>'QUARTERLY STATS - MKT SHARES'!AC66</f>
        <v>2773</v>
      </c>
    </row>
    <row r="36" spans="1:8" ht="15">
      <c r="A36" s="9" t="s">
        <v>11</v>
      </c>
      <c r="B36" s="139">
        <f>SUM('QUARTERLY STATS - MKT SHARES'!B76:E76)</f>
        <v>227312764</v>
      </c>
      <c r="C36" s="139">
        <f>SUM('QUARTERLY STATS - MKT SHARES'!F76:I76)</f>
        <v>205689991</v>
      </c>
      <c r="D36" s="15">
        <f>SUM('QUARTERLY STATS - MKT SHARES'!J76:M76)</f>
        <v>195539792</v>
      </c>
      <c r="E36" s="15">
        <f>SUM('QUARTERLY STATS - MKT SHARES'!N76:Q76)</f>
        <v>203308405</v>
      </c>
      <c r="F36" s="46">
        <f>SUM('QUARTERLY STATS - MKT SHARES'!R76:U76)</f>
        <v>219857349</v>
      </c>
      <c r="G36" s="46">
        <f>SUM('QUARTERLY STATS - MKT SHARES'!V76:Y76)</f>
        <v>212144092.75039</v>
      </c>
      <c r="H36" s="46">
        <f>SUM('QUARTERLY STATS - MKT SHARES'!Z76:AC76)</f>
        <v>195638473</v>
      </c>
    </row>
    <row r="37" spans="1:8" s="72" customFormat="1" ht="4.5" customHeight="1">
      <c r="A37" s="4"/>
      <c r="B37" s="136"/>
      <c r="C37" s="136"/>
      <c r="D37" s="27"/>
      <c r="E37" s="27"/>
      <c r="F37" s="47"/>
      <c r="G37" s="47"/>
      <c r="H37" s="47"/>
    </row>
    <row r="38" spans="1:8" ht="15">
      <c r="A38" s="9" t="s">
        <v>36</v>
      </c>
      <c r="B38" s="139">
        <f>SUM('QUARTERLY STATS - MKT SHARES'!B78:E78)</f>
        <v>823147121</v>
      </c>
      <c r="C38" s="139">
        <f>SUM('QUARTERLY STATS - MKT SHARES'!F78:I78)</f>
        <v>702758521</v>
      </c>
      <c r="D38" s="15">
        <f>SUM('QUARTERLY STATS - MKT SHARES'!J78:M78)</f>
        <v>640494802</v>
      </c>
      <c r="E38" s="15">
        <f>SUM('QUARTERLY STATS - MKT SHARES'!N78:Q78)</f>
        <v>660943862.3367</v>
      </c>
      <c r="F38" s="46">
        <f>SUM('QUARTERLY STATS - MKT SHARES'!R78:U78)</f>
        <v>736944354.72645</v>
      </c>
      <c r="G38" s="46">
        <f>SUM('QUARTERLY STATS - MKT SHARES'!V78:Y78)</f>
        <v>720575349.4167969</v>
      </c>
      <c r="H38" s="46">
        <f>SUM('QUARTERLY STATS - MKT SHARES'!Z78:AC78)</f>
        <v>666626244.1766667</v>
      </c>
    </row>
    <row r="39" spans="1:8" ht="4.5" customHeight="1">
      <c r="A39" s="4"/>
      <c r="B39" s="136"/>
      <c r="C39" s="136"/>
      <c r="D39" s="27"/>
      <c r="E39" s="27"/>
      <c r="F39" s="47"/>
      <c r="G39" s="47"/>
      <c r="H39" s="47"/>
    </row>
    <row r="40" spans="1:8" ht="15">
      <c r="A40" s="9" t="s">
        <v>39</v>
      </c>
      <c r="B40" s="139">
        <f>SUM('QUARTERLY STATS - MKT SHARES'!B80:E80)</f>
        <v>0</v>
      </c>
      <c r="C40" s="139">
        <f>SUM('QUARTERLY STATS - MKT SHARES'!F80:I80)</f>
        <v>0</v>
      </c>
      <c r="D40" s="15">
        <f>SUM('QUARTERLY STATS - MKT SHARES'!J80:M80)</f>
        <v>802</v>
      </c>
      <c r="E40" s="15">
        <f>SUM('QUARTERLY STATS - MKT SHARES'!N80:Q80)</f>
        <v>6226</v>
      </c>
      <c r="F40" s="46">
        <f>SUM('QUARTERLY STATS - MKT SHARES'!R80:U80)</f>
        <v>3904</v>
      </c>
      <c r="G40" s="46">
        <f>SUM('QUARTERLY STATS - MKT SHARES'!V80:Y80)</f>
        <v>4095</v>
      </c>
      <c r="H40" s="46">
        <f>SUM('QUARTERLY STATS - MKT SHARES'!Z80:AC80)</f>
        <v>3177</v>
      </c>
    </row>
    <row r="41" spans="1:8" s="72" customFormat="1" ht="4.5" customHeight="1">
      <c r="A41" s="4"/>
      <c r="B41" s="45"/>
      <c r="C41" s="45"/>
      <c r="D41" s="27"/>
      <c r="E41" s="27"/>
      <c r="F41" s="47"/>
      <c r="G41" s="234"/>
      <c r="H41" s="234"/>
    </row>
    <row r="42" spans="1:8" ht="15">
      <c r="A42" s="314" t="s">
        <v>7</v>
      </c>
      <c r="B42" s="303"/>
      <c r="C42" s="303"/>
      <c r="D42" s="303"/>
      <c r="E42" s="303"/>
      <c r="F42" s="303"/>
      <c r="G42" s="303"/>
      <c r="H42" s="303"/>
    </row>
    <row r="43" spans="1:8" ht="5.25" customHeight="1">
      <c r="A43" s="10"/>
      <c r="B43" s="132"/>
      <c r="C43" s="132"/>
      <c r="D43" s="19"/>
      <c r="E43" s="19"/>
      <c r="F43" s="48"/>
      <c r="G43" s="19"/>
      <c r="H43" s="19"/>
    </row>
    <row r="44" spans="1:8" ht="15">
      <c r="A44" s="9" t="s">
        <v>143</v>
      </c>
      <c r="B44" s="139">
        <f aca="true" t="shared" si="5" ref="B44:H44">(B45+B47)</f>
        <v>89584</v>
      </c>
      <c r="C44" s="139">
        <f t="shared" si="5"/>
        <v>95737</v>
      </c>
      <c r="D44" s="15">
        <f t="shared" si="5"/>
        <v>87587</v>
      </c>
      <c r="E44" s="15">
        <f t="shared" si="5"/>
        <v>102908</v>
      </c>
      <c r="F44" s="49">
        <f t="shared" si="5"/>
        <v>110537</v>
      </c>
      <c r="G44" s="49">
        <f t="shared" si="5"/>
        <v>121704</v>
      </c>
      <c r="H44" s="49">
        <f t="shared" si="5"/>
        <v>129404</v>
      </c>
    </row>
    <row r="45" spans="1:8" ht="15">
      <c r="A45" s="89" t="s">
        <v>22</v>
      </c>
      <c r="B45" s="152">
        <f>'QUARTERLY STATS - MKT SHARES'!E85</f>
        <v>40225</v>
      </c>
      <c r="C45" s="152">
        <f>'QUARTERLY STATS - MKT SHARES'!I85</f>
        <v>29436</v>
      </c>
      <c r="D45" s="90">
        <f>'QUARTERLY STATS - MKT SHARES'!M85</f>
        <v>5426</v>
      </c>
      <c r="E45" s="90">
        <f>'QUARTERLY STATS - MKT SHARES'!Q85</f>
        <v>1993</v>
      </c>
      <c r="F45" s="95">
        <f>'QUARTERLY STATS - MKT SHARES'!U85</f>
        <v>694</v>
      </c>
      <c r="G45" s="95">
        <f>'QUARTERLY STATS - MKT SHARES'!Y85</f>
        <v>50</v>
      </c>
      <c r="H45" s="95">
        <f>'QUARTERLY STATS - MKT SHARES'!AC85</f>
        <v>0</v>
      </c>
    </row>
    <row r="46" spans="1:8" ht="5.25" customHeight="1">
      <c r="A46" s="4"/>
      <c r="B46" s="136"/>
      <c r="C46" s="136"/>
      <c r="D46" s="27"/>
      <c r="E46" s="27"/>
      <c r="F46" s="47"/>
      <c r="G46" s="47"/>
      <c r="H46" s="47"/>
    </row>
    <row r="47" spans="1:8" ht="15">
      <c r="A47" s="89" t="s">
        <v>21</v>
      </c>
      <c r="B47" s="152">
        <f aca="true" t="shared" si="6" ref="B47:H47">SUM(B48:B50)</f>
        <v>49359</v>
      </c>
      <c r="C47" s="152">
        <f t="shared" si="6"/>
        <v>66301</v>
      </c>
      <c r="D47" s="90">
        <f t="shared" si="6"/>
        <v>82161</v>
      </c>
      <c r="E47" s="90">
        <f t="shared" si="6"/>
        <v>100915</v>
      </c>
      <c r="F47" s="95">
        <f t="shared" si="6"/>
        <v>109843</v>
      </c>
      <c r="G47" s="95">
        <f t="shared" si="6"/>
        <v>121654</v>
      </c>
      <c r="H47" s="95">
        <f t="shared" si="6"/>
        <v>129404</v>
      </c>
    </row>
    <row r="48" spans="1:8" ht="15">
      <c r="A48" s="4" t="s">
        <v>24</v>
      </c>
      <c r="B48" s="136">
        <f>'QUARTERLY STATS - MKT SHARES'!E88</f>
        <v>21150</v>
      </c>
      <c r="C48" s="136">
        <f>'QUARTERLY STATS - MKT SHARES'!I88</f>
        <v>32873</v>
      </c>
      <c r="D48" s="27">
        <f>'QUARTERLY STATS - MKT SHARES'!M88</f>
        <v>42185</v>
      </c>
      <c r="E48" s="27">
        <f>'QUARTERLY STATS - MKT SHARES'!Q88</f>
        <v>51983</v>
      </c>
      <c r="F48" s="47">
        <f>'QUARTERLY STATS - MKT SHARES'!U88</f>
        <v>54380</v>
      </c>
      <c r="G48" s="47">
        <f>'QUARTERLY STATS - MKT SHARES'!Y88</f>
        <v>53600</v>
      </c>
      <c r="H48" s="47">
        <f>'QUARTERLY STATS - MKT SHARES'!AC88</f>
        <v>59084</v>
      </c>
    </row>
    <row r="49" spans="1:8" ht="15">
      <c r="A49" s="4" t="s">
        <v>31</v>
      </c>
      <c r="B49" s="136">
        <f>'QUARTERLY STATS - MKT SHARES'!E90</f>
        <v>28209</v>
      </c>
      <c r="C49" s="136">
        <f>'QUARTERLY STATS - MKT SHARES'!I90</f>
        <v>33428</v>
      </c>
      <c r="D49" s="27">
        <f>'QUARTERLY STATS - MKT SHARES'!M90</f>
        <v>39027</v>
      </c>
      <c r="E49" s="27">
        <f>'QUARTERLY STATS - MKT SHARES'!Q90</f>
        <v>46050</v>
      </c>
      <c r="F49" s="47">
        <f>'QUARTERLY STATS - MKT SHARES'!U90</f>
        <v>51650</v>
      </c>
      <c r="G49" s="47">
        <f>'QUARTERLY STATS - MKT SHARES'!Y90</f>
        <v>63394</v>
      </c>
      <c r="H49" s="47">
        <f>'QUARTERLY STATS - MKT SHARES'!AC90</f>
        <v>66100</v>
      </c>
    </row>
    <row r="50" spans="1:8" ht="15">
      <c r="A50" s="4" t="s">
        <v>30</v>
      </c>
      <c r="B50" s="136">
        <f>'QUARTERLY STATS - MKT SHARES'!E95</f>
        <v>0</v>
      </c>
      <c r="C50" s="136">
        <f>'QUARTERLY STATS - MKT SHARES'!I95</f>
        <v>0</v>
      </c>
      <c r="D50" s="27">
        <f>'QUARTERLY STATS - MKT SHARES'!M95</f>
        <v>949</v>
      </c>
      <c r="E50" s="27">
        <f>'QUARTERLY STATS - MKT SHARES'!Q95</f>
        <v>2882</v>
      </c>
      <c r="F50" s="47">
        <f>'QUARTERLY STATS - MKT SHARES'!U95</f>
        <v>3813</v>
      </c>
      <c r="G50" s="47">
        <f>'QUARTERLY STATS - MKT SHARES'!Y95</f>
        <v>4660</v>
      </c>
      <c r="H50" s="47">
        <f>'QUARTERLY STATS - MKT SHARES'!AC95</f>
        <v>4220</v>
      </c>
    </row>
    <row r="51" spans="1:8" ht="15">
      <c r="A51" s="9" t="s">
        <v>42</v>
      </c>
      <c r="B51" s="146">
        <f>'QUARTERLY STATS - MKT SHARES'!E108</f>
        <v>0.12187226855898431</v>
      </c>
      <c r="C51" s="146">
        <f>'QUARTERLY STATS - MKT SHARES'!I108</f>
        <v>0.16257816139869058</v>
      </c>
      <c r="D51" s="50">
        <f>'QUARTERLY STATS - MKT SHARES'!M108</f>
        <v>0.20025104194594068</v>
      </c>
      <c r="E51" s="50">
        <f>'QUARTERLY STATS - MKT SHARES'!Q108</f>
        <v>0.24398647031375043</v>
      </c>
      <c r="F51" s="55">
        <f>'QUARTERLY STATS - MKT SHARES'!U108</f>
        <v>0.26598300118652685</v>
      </c>
      <c r="G51" s="55">
        <f>'QUARTERLY STATS - MKT SHARES'!Y108</f>
        <v>0.2913051911200933</v>
      </c>
      <c r="H51" s="55">
        <f>'QUARTERLY STATS - MKT SHARES'!AC108</f>
        <v>0.3098628647780143</v>
      </c>
    </row>
    <row r="52" spans="1:8" s="72" customFormat="1" ht="5.25" customHeight="1">
      <c r="A52" s="5"/>
      <c r="B52" s="45"/>
      <c r="C52" s="45"/>
      <c r="D52" s="82"/>
      <c r="E52" s="82"/>
      <c r="F52" s="86"/>
      <c r="G52" s="82"/>
      <c r="H52" s="82"/>
    </row>
    <row r="53" spans="1:8" ht="15">
      <c r="A53" s="314" t="s">
        <v>8</v>
      </c>
      <c r="B53" s="303"/>
      <c r="C53" s="303"/>
      <c r="D53" s="303"/>
      <c r="E53" s="303"/>
      <c r="F53" s="303"/>
      <c r="G53" s="303"/>
      <c r="H53" s="303"/>
    </row>
    <row r="54" spans="1:8" ht="4.5" customHeight="1">
      <c r="A54" s="10"/>
      <c r="B54" s="132"/>
      <c r="C54" s="132"/>
      <c r="D54" s="19"/>
      <c r="E54" s="19"/>
      <c r="F54" s="48"/>
      <c r="G54" s="48"/>
      <c r="H54" s="48"/>
    </row>
    <row r="55" spans="1:8" ht="15">
      <c r="A55" s="9" t="s">
        <v>144</v>
      </c>
      <c r="B55" s="139">
        <f>(B56+B57)</f>
        <v>103984</v>
      </c>
      <c r="C55" s="139">
        <f>(C56+C57)</f>
        <v>109387</v>
      </c>
      <c r="D55" s="15">
        <f>(D56+D57)</f>
        <v>124274</v>
      </c>
      <c r="E55" s="15">
        <f>(E56+E57)</f>
        <v>132632</v>
      </c>
      <c r="F55" s="46">
        <v>139336</v>
      </c>
      <c r="G55" s="46">
        <v>143753</v>
      </c>
      <c r="H55" s="46">
        <v>148454</v>
      </c>
    </row>
    <row r="56" spans="1:8" ht="15">
      <c r="A56" s="89" t="s">
        <v>20</v>
      </c>
      <c r="B56" s="152">
        <f>'QUARTERLY STATS - MKT SHARES'!E116</f>
        <v>89514</v>
      </c>
      <c r="C56" s="152">
        <f>'QUARTERLY STATS - MKT SHARES'!I116</f>
        <v>72753</v>
      </c>
      <c r="D56" s="90">
        <f>'QUARTERLY STATS - MKT SHARES'!M116</f>
        <v>65304.9</v>
      </c>
      <c r="E56" s="90">
        <f>'QUARTERLY STATS - MKT SHARES'!Q116</f>
        <v>48447.75</v>
      </c>
      <c r="F56" s="95">
        <f>'QUARTERLY STATS - MKT SHARES'!U116</f>
        <v>29100</v>
      </c>
      <c r="G56" s="95">
        <f>'QUARTERLY STATS - MKT SHARES'!Y116</f>
        <v>12941</v>
      </c>
      <c r="H56" s="95">
        <f>'QUARTERLY STATS - MKT SHARES'!AC116</f>
        <v>10156</v>
      </c>
    </row>
    <row r="57" spans="1:8" ht="15">
      <c r="A57" s="89" t="s">
        <v>25</v>
      </c>
      <c r="B57" s="152">
        <f>'QUARTERLY STATS - MKT SHARES'!E120</f>
        <v>14470</v>
      </c>
      <c r="C57" s="152">
        <f>'QUARTERLY STATS - MKT SHARES'!I120</f>
        <v>36634</v>
      </c>
      <c r="D57" s="90">
        <f>'QUARTERLY STATS - MKT SHARES'!M120</f>
        <v>58969.1</v>
      </c>
      <c r="E57" s="90">
        <f>'QUARTERLY STATS - MKT SHARES'!Q120</f>
        <v>84184.25</v>
      </c>
      <c r="F57" s="95">
        <f>'QUARTERLY STATS - MKT SHARES'!U120</f>
        <v>110236</v>
      </c>
      <c r="G57" s="95">
        <f>'QUARTERLY STATS - MKT SHARES'!Y120</f>
        <v>130812</v>
      </c>
      <c r="H57" s="95">
        <f>'QUARTERLY STATS - MKT SHARES'!AC120</f>
        <v>138298</v>
      </c>
    </row>
    <row r="58" spans="1:8" ht="5.25" customHeight="1">
      <c r="A58" s="5"/>
      <c r="B58" s="45"/>
      <c r="C58" s="45"/>
      <c r="D58" s="27"/>
      <c r="E58" s="27"/>
      <c r="F58" s="47"/>
      <c r="G58" s="27"/>
      <c r="H58" s="27"/>
    </row>
    <row r="59" spans="1:8" ht="15">
      <c r="A59" s="314" t="s">
        <v>9</v>
      </c>
      <c r="B59" s="303"/>
      <c r="C59" s="303"/>
      <c r="D59" s="303"/>
      <c r="E59" s="303"/>
      <c r="F59" s="303"/>
      <c r="G59" s="303"/>
      <c r="H59" s="303"/>
    </row>
    <row r="60" spans="1:8" ht="4.5" customHeight="1">
      <c r="A60" s="10"/>
      <c r="B60" s="132"/>
      <c r="C60" s="132"/>
      <c r="D60" s="19"/>
      <c r="E60" s="19"/>
      <c r="F60" s="48"/>
      <c r="G60" s="48"/>
      <c r="H60" s="48"/>
    </row>
    <row r="61" spans="1:8" ht="15">
      <c r="A61" s="9" t="s">
        <v>15</v>
      </c>
      <c r="B61" s="139">
        <f>(B62+B63+B64+B65)</f>
        <v>18171941</v>
      </c>
      <c r="C61" s="139">
        <f aca="true" t="shared" si="7" ref="C61:H61">(C62+C63+C64+C65)</f>
        <v>59778023</v>
      </c>
      <c r="D61" s="15">
        <f t="shared" si="7"/>
        <v>51097740</v>
      </c>
      <c r="E61" s="15">
        <f t="shared" si="7"/>
        <v>47439753</v>
      </c>
      <c r="F61" s="46">
        <f t="shared" si="7"/>
        <v>45108009</v>
      </c>
      <c r="G61" s="46">
        <f t="shared" si="7"/>
        <v>45016014</v>
      </c>
      <c r="H61" s="46">
        <f t="shared" si="7"/>
        <v>45208404</v>
      </c>
    </row>
    <row r="62" spans="1:8" ht="15">
      <c r="A62" s="4" t="s">
        <v>26</v>
      </c>
      <c r="B62" s="136">
        <f>SUM('QUARTERLY STATS - MKT SHARES'!B131:E131)</f>
        <v>11984418</v>
      </c>
      <c r="C62" s="136">
        <f>SUM('QUARTERLY STATS - MKT SHARES'!F131:I131)</f>
        <v>35486780</v>
      </c>
      <c r="D62" s="27">
        <f>SUM('QUARTERLY STATS - MKT SHARES'!J131:M131)</f>
        <v>23538017</v>
      </c>
      <c r="E62" s="27">
        <f>SUM('QUARTERLY STATS - MKT SHARES'!N131:Q131)</f>
        <v>19963332</v>
      </c>
      <c r="F62" s="47">
        <f>SUM('QUARTERLY STATS - MKT SHARES'!R131:U131)</f>
        <v>16133553</v>
      </c>
      <c r="G62" s="47">
        <f>SUM('QUARTERLY STATS - MKT SHARES'!V131:Y131)</f>
        <v>17242609</v>
      </c>
      <c r="H62" s="47">
        <f>SUM('QUARTERLY STATS - MKT SHARES'!Z131:AC131)</f>
        <v>17145881</v>
      </c>
    </row>
    <row r="63" spans="1:8" ht="15">
      <c r="A63" s="4" t="s">
        <v>27</v>
      </c>
      <c r="B63" s="136">
        <f>SUM('QUARTERLY STATS - MKT SHARES'!B132:E132)</f>
        <v>5988331</v>
      </c>
      <c r="C63" s="136">
        <f>SUM('QUARTERLY STATS - MKT SHARES'!F132:I132)</f>
        <v>23267267</v>
      </c>
      <c r="D63" s="27">
        <f>SUM('QUARTERLY STATS - MKT SHARES'!J132:M132)</f>
        <v>26477197</v>
      </c>
      <c r="E63" s="27">
        <f>SUM('QUARTERLY STATS - MKT SHARES'!N132:Q132)</f>
        <v>26641055</v>
      </c>
      <c r="F63" s="47">
        <f>SUM('QUARTERLY STATS - MKT SHARES'!R132:U132)</f>
        <v>27881661</v>
      </c>
      <c r="G63" s="47">
        <f>SUM('QUARTERLY STATS - MKT SHARES'!V132:Y132)</f>
        <v>26541190</v>
      </c>
      <c r="H63" s="47">
        <f>SUM('QUARTERLY STATS - MKT SHARES'!Z132:AC132)</f>
        <v>26806973</v>
      </c>
    </row>
    <row r="64" spans="1:8" ht="15">
      <c r="A64" s="4" t="s">
        <v>28</v>
      </c>
      <c r="B64" s="136">
        <f>SUM('QUARTERLY STATS - MKT SHARES'!B133:E133)</f>
        <v>186821</v>
      </c>
      <c r="C64" s="136">
        <f>SUM('QUARTERLY STATS - MKT SHARES'!F133:I133)</f>
        <v>977678</v>
      </c>
      <c r="D64" s="27">
        <f>SUM('QUARTERLY STATS - MKT SHARES'!J133:M133)</f>
        <v>1026841</v>
      </c>
      <c r="E64" s="27">
        <f>SUM('QUARTERLY STATS - MKT SHARES'!N133:Q133)</f>
        <v>765267</v>
      </c>
      <c r="F64" s="47">
        <f>SUM('QUARTERLY STATS - MKT SHARES'!R133:U133)</f>
        <v>850066</v>
      </c>
      <c r="G64" s="47">
        <f>SUM('QUARTERLY STATS - MKT SHARES'!V133:Y133)</f>
        <v>944449</v>
      </c>
      <c r="H64" s="47">
        <f>SUM('QUARTERLY STATS - MKT SHARES'!Z133:AC133)</f>
        <v>982323</v>
      </c>
    </row>
    <row r="65" spans="1:8" ht="15">
      <c r="A65" s="4" t="s">
        <v>29</v>
      </c>
      <c r="B65" s="136">
        <f>SUM('QUARTERLY STATS - MKT SHARES'!B134:E134)</f>
        <v>12371</v>
      </c>
      <c r="C65" s="136">
        <f>SUM('QUARTERLY STATS - MKT SHARES'!F134:I134)</f>
        <v>46298</v>
      </c>
      <c r="D65" s="27">
        <f>SUM('QUARTERLY STATS - MKT SHARES'!J134:M134)</f>
        <v>55685</v>
      </c>
      <c r="E65" s="27">
        <f>SUM('QUARTERLY STATS - MKT SHARES'!N134:Q134)</f>
        <v>70099</v>
      </c>
      <c r="F65" s="47">
        <f>SUM('QUARTERLY STATS - MKT SHARES'!R134:U134)</f>
        <v>242729</v>
      </c>
      <c r="G65" s="47">
        <f>SUM('QUARTERLY STATS - MKT SHARES'!V134:Y134)</f>
        <v>287766</v>
      </c>
      <c r="H65" s="47">
        <f>SUM('QUARTERLY STATS - MKT SHARES'!Z134:AC134)</f>
        <v>273227</v>
      </c>
    </row>
    <row r="66" spans="1:7" s="72" customFormat="1" ht="1.5" customHeight="1" thickBot="1">
      <c r="A66" s="106"/>
      <c r="B66" s="107"/>
      <c r="C66" s="107"/>
      <c r="D66" s="107"/>
      <c r="E66" s="107"/>
      <c r="F66" s="107"/>
      <c r="G66" s="108"/>
    </row>
    <row r="67" spans="1:7" ht="15">
      <c r="A67" s="2"/>
      <c r="B67" s="2"/>
      <c r="C67" s="2"/>
      <c r="D67" s="2"/>
      <c r="E67" s="2"/>
      <c r="F67" s="2"/>
      <c r="G67" s="2"/>
    </row>
    <row r="68" spans="4:9" ht="15">
      <c r="D68" s="3"/>
      <c r="E68" s="34"/>
      <c r="F68" s="37"/>
      <c r="G68" s="37"/>
      <c r="H68" s="3"/>
      <c r="I68" s="3"/>
    </row>
  </sheetData>
  <sheetProtection password="FF63" sheet="1"/>
  <mergeCells count="13">
    <mergeCell ref="H1:H2"/>
    <mergeCell ref="A4:H4"/>
    <mergeCell ref="A30:H30"/>
    <mergeCell ref="A42:H42"/>
    <mergeCell ref="A53:H53"/>
    <mergeCell ref="A59:H59"/>
    <mergeCell ref="B1:B2"/>
    <mergeCell ref="C1:C2"/>
    <mergeCell ref="D1:D2"/>
    <mergeCell ref="E1:E2"/>
    <mergeCell ref="A1:A2"/>
    <mergeCell ref="F1:F2"/>
    <mergeCell ref="G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76"/>
  <sheetViews>
    <sheetView zoomScaleSheetLayoutView="90" zoomScalePageLayoutView="0" workbookViewId="0" topLeftCell="B16">
      <selection activeCell="J79" sqref="J79"/>
    </sheetView>
  </sheetViews>
  <sheetFormatPr defaultColWidth="9.140625" defaultRowHeight="15"/>
  <cols>
    <col min="1" max="1" width="4.8515625" style="1" customWidth="1"/>
    <col min="2" max="2" width="34.57421875" style="0" customWidth="1"/>
  </cols>
  <sheetData>
    <row r="1" ht="3" customHeight="1"/>
    <row r="2" ht="3.75" customHeight="1"/>
    <row r="3" ht="3.75" customHeight="1"/>
    <row r="4" spans="1:2" s="120" customFormat="1" ht="15">
      <c r="A4" s="120" t="s">
        <v>43</v>
      </c>
      <c r="B4" s="121" t="s">
        <v>4</v>
      </c>
    </row>
    <row r="5" ht="3" customHeight="1">
      <c r="A5" s="1">
        <v>1</v>
      </c>
    </row>
    <row r="6" spans="1:27" s="119" customFormat="1" ht="15">
      <c r="A6" s="119" t="s">
        <v>44</v>
      </c>
      <c r="B6" s="9" t="s">
        <v>10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2:27" ht="15">
      <c r="B7" s="160" t="s">
        <v>67</v>
      </c>
      <c r="C7" s="324" t="s">
        <v>66</v>
      </c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</row>
    <row r="8" spans="2:27" ht="15">
      <c r="B8" s="4" t="s">
        <v>68</v>
      </c>
      <c r="C8" s="324" t="s">
        <v>72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</row>
    <row r="9" spans="1:27" s="119" customFormat="1" ht="15">
      <c r="A9" s="119" t="s">
        <v>45</v>
      </c>
      <c r="B9" s="9" t="s">
        <v>11</v>
      </c>
      <c r="C9" s="326" t="s">
        <v>69</v>
      </c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2:27" ht="3" customHeight="1">
      <c r="B10" s="4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119" customFormat="1" ht="15">
      <c r="A11" s="119" t="s">
        <v>46</v>
      </c>
      <c r="B11" s="9" t="s">
        <v>36</v>
      </c>
      <c r="C11" s="326" t="s">
        <v>70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2:27" ht="3.75" customHeight="1">
      <c r="B12" s="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s="119" customFormat="1" ht="15">
      <c r="A13" s="119" t="s">
        <v>47</v>
      </c>
      <c r="B13" s="9" t="s">
        <v>12</v>
      </c>
      <c r="C13" s="326" t="s">
        <v>71</v>
      </c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157"/>
      <c r="S13" s="157"/>
      <c r="T13" s="157"/>
      <c r="U13" s="157"/>
      <c r="V13" s="157"/>
      <c r="W13" s="157"/>
      <c r="X13" s="157"/>
      <c r="Y13" s="157"/>
      <c r="Z13" s="157"/>
      <c r="AA13" s="157"/>
    </row>
    <row r="14" spans="2:27" ht="3.75" customHeight="1">
      <c r="B14" s="4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119" customFormat="1" ht="15">
      <c r="A15" s="119" t="s">
        <v>48</v>
      </c>
      <c r="B15" s="9" t="s">
        <v>37</v>
      </c>
      <c r="C15" s="326" t="s">
        <v>71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157"/>
      <c r="S15" s="157"/>
      <c r="T15" s="157"/>
      <c r="U15" s="157"/>
      <c r="V15" s="157"/>
      <c r="W15" s="157"/>
      <c r="X15" s="157"/>
      <c r="Y15" s="157"/>
      <c r="Z15" s="157"/>
      <c r="AA15" s="157"/>
    </row>
    <row r="16" spans="2:27" ht="3.75" customHeight="1">
      <c r="B16" s="4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s="119" customFormat="1" ht="15">
      <c r="A17" s="119" t="s">
        <v>49</v>
      </c>
      <c r="B17" s="9" t="s">
        <v>38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</row>
    <row r="18" spans="1:27" s="124" customFormat="1" ht="15">
      <c r="A18" s="124" t="s">
        <v>97</v>
      </c>
      <c r="B18" s="89" t="s">
        <v>18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2:27" ht="15">
      <c r="B19" s="4" t="s">
        <v>35</v>
      </c>
      <c r="C19" s="325" t="s">
        <v>74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</row>
    <row r="20" spans="2:27" ht="15">
      <c r="B20" s="4" t="s">
        <v>34</v>
      </c>
      <c r="C20" s="325" t="s">
        <v>75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</row>
    <row r="21" spans="1:27" s="124" customFormat="1" ht="15">
      <c r="A21" s="124" t="s">
        <v>98</v>
      </c>
      <c r="B21" s="89" t="s">
        <v>19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2:27" ht="15">
      <c r="B22" s="4" t="s">
        <v>35</v>
      </c>
      <c r="C22" s="325" t="s">
        <v>76</v>
      </c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</row>
    <row r="23" spans="2:27" ht="15">
      <c r="B23" s="4" t="s">
        <v>34</v>
      </c>
      <c r="C23" s="325" t="s">
        <v>77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</row>
    <row r="24" spans="1:27" s="119" customFormat="1" ht="46.5" customHeight="1">
      <c r="A24" s="161" t="s">
        <v>50</v>
      </c>
      <c r="B24" s="156" t="s">
        <v>13</v>
      </c>
      <c r="C24" s="332" t="s">
        <v>65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</row>
    <row r="25" spans="2:27" ht="3.75" customHeight="1">
      <c r="B25" s="4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119" customFormat="1" ht="15">
      <c r="A26" s="119" t="s">
        <v>51</v>
      </c>
      <c r="B26" s="9" t="s">
        <v>5</v>
      </c>
      <c r="C26" s="330" t="s">
        <v>109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</row>
    <row r="27" spans="2:27" ht="3.75" customHeight="1">
      <c r="B27" s="4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119" customFormat="1" ht="15">
      <c r="A28" s="119" t="s">
        <v>52</v>
      </c>
      <c r="B28" s="9" t="s">
        <v>40</v>
      </c>
      <c r="C28" s="334" t="s">
        <v>78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</row>
    <row r="29" s="118" customFormat="1" ht="15"/>
    <row r="30" spans="1:17" s="120" customFormat="1" ht="15">
      <c r="A30" s="120" t="s">
        <v>53</v>
      </c>
      <c r="B30" s="121" t="s">
        <v>6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ht="3.75" customHeight="1"/>
    <row r="32" spans="1:27" s="119" customFormat="1" ht="15">
      <c r="A32" s="119" t="s">
        <v>54</v>
      </c>
      <c r="B32" s="9" t="s">
        <v>10</v>
      </c>
      <c r="C32" s="326" t="s">
        <v>73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</row>
    <row r="33" spans="2:27" ht="15">
      <c r="B33" s="4" t="s">
        <v>33</v>
      </c>
      <c r="C33" s="325" t="s">
        <v>79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</row>
    <row r="34" spans="2:27" ht="15">
      <c r="B34" s="4" t="s">
        <v>32</v>
      </c>
      <c r="C34" s="325" t="s">
        <v>80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</row>
    <row r="35" spans="2:27" ht="15">
      <c r="B35" s="4" t="s">
        <v>41</v>
      </c>
      <c r="C35" s="325" t="s">
        <v>81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</row>
    <row r="36" spans="1:27" ht="15">
      <c r="A36" s="119" t="s">
        <v>55</v>
      </c>
      <c r="B36" s="9" t="s">
        <v>11</v>
      </c>
      <c r="C36" s="326" t="s">
        <v>83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</row>
    <row r="37" spans="2:27" ht="3.75" customHeight="1">
      <c r="B37" s="4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ht="15">
      <c r="A38" s="119" t="s">
        <v>56</v>
      </c>
      <c r="B38" s="9" t="s">
        <v>36</v>
      </c>
      <c r="C38" s="326" t="s">
        <v>84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</row>
    <row r="39" spans="2:27" ht="3.75" customHeight="1">
      <c r="B39" s="4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62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ht="15">
      <c r="A40" s="119" t="s">
        <v>57</v>
      </c>
      <c r="B40" s="9" t="s">
        <v>39</v>
      </c>
      <c r="C40" s="334" t="s">
        <v>82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</row>
    <row r="41" s="118" customFormat="1" ht="15"/>
    <row r="42" spans="1:17" s="120" customFormat="1" ht="15">
      <c r="A42" s="120" t="s">
        <v>58</v>
      </c>
      <c r="B42" s="121" t="s">
        <v>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ht="5.25" customHeight="1">
      <c r="Q43" s="2"/>
    </row>
    <row r="44" spans="1:27" s="119" customFormat="1" ht="15">
      <c r="A44" s="119" t="s">
        <v>59</v>
      </c>
      <c r="B44" s="9" t="s">
        <v>16</v>
      </c>
      <c r="C44" s="340" t="s">
        <v>85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</row>
    <row r="45" spans="1:27" s="124" customFormat="1" ht="15">
      <c r="A45" s="124" t="s">
        <v>99</v>
      </c>
      <c r="B45" s="89" t="s">
        <v>22</v>
      </c>
      <c r="C45" s="327" t="s">
        <v>86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</row>
    <row r="46" spans="2:27" ht="5.25" customHeight="1">
      <c r="B46" s="4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62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124" customFormat="1" ht="15">
      <c r="A47" s="124" t="s">
        <v>100</v>
      </c>
      <c r="B47" s="89" t="s">
        <v>21</v>
      </c>
      <c r="C47" s="341" t="s">
        <v>87</v>
      </c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</row>
    <row r="48" spans="2:27" ht="15">
      <c r="B48" s="4" t="s">
        <v>24</v>
      </c>
      <c r="C48" s="338" t="s">
        <v>88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</row>
    <row r="49" spans="2:27" ht="15">
      <c r="B49" s="4" t="s">
        <v>31</v>
      </c>
      <c r="C49" s="338" t="s">
        <v>89</v>
      </c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</row>
    <row r="50" spans="2:27" ht="15">
      <c r="B50" s="4" t="s">
        <v>30</v>
      </c>
      <c r="C50" s="338" t="s">
        <v>90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</row>
    <row r="51" spans="2:27" ht="15">
      <c r="B51" s="4" t="s">
        <v>41</v>
      </c>
      <c r="C51" s="338" t="s">
        <v>91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</row>
    <row r="52" spans="1:27" s="119" customFormat="1" ht="15">
      <c r="A52" s="119" t="s">
        <v>60</v>
      </c>
      <c r="B52" s="9" t="s">
        <v>42</v>
      </c>
      <c r="C52" s="336" t="s">
        <v>108</v>
      </c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</row>
    <row r="53" s="123" customFormat="1" ht="15"/>
    <row r="54" spans="1:17" s="120" customFormat="1" ht="15">
      <c r="A54" s="120" t="s">
        <v>61</v>
      </c>
      <c r="B54" s="121" t="s">
        <v>8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ht="4.5" customHeight="1">
      <c r="Q55" s="2"/>
    </row>
    <row r="56" spans="1:27" s="119" customFormat="1" ht="15">
      <c r="A56" s="119" t="s">
        <v>62</v>
      </c>
      <c r="B56" s="9" t="s">
        <v>17</v>
      </c>
      <c r="C56" s="326" t="s">
        <v>92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</row>
    <row r="57" spans="1:27" s="124" customFormat="1" ht="15">
      <c r="A57" s="124" t="s">
        <v>101</v>
      </c>
      <c r="B57" s="89" t="s">
        <v>20</v>
      </c>
      <c r="C57" s="342" t="s">
        <v>167</v>
      </c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</row>
    <row r="58" spans="2:27" ht="15">
      <c r="B58" s="4" t="s">
        <v>24</v>
      </c>
      <c r="C58" s="320" t="s">
        <v>93</v>
      </c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</row>
    <row r="59" spans="2:27" ht="15">
      <c r="B59" s="4" t="s">
        <v>23</v>
      </c>
      <c r="C59" s="320" t="s">
        <v>94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</row>
    <row r="60" spans="1:27" s="124" customFormat="1" ht="15">
      <c r="A60" s="124" t="s">
        <v>102</v>
      </c>
      <c r="B60" s="89" t="s">
        <v>25</v>
      </c>
      <c r="C60" s="342" t="s">
        <v>168</v>
      </c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</row>
    <row r="61" spans="2:27" ht="15">
      <c r="B61" s="4" t="s">
        <v>24</v>
      </c>
      <c r="C61" s="320" t="s">
        <v>95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</row>
    <row r="62" spans="2:27" ht="15">
      <c r="B62" s="4" t="s">
        <v>23</v>
      </c>
      <c r="C62" s="320" t="s">
        <v>96</v>
      </c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</row>
    <row r="63" s="118" customFormat="1" ht="15"/>
    <row r="64" spans="1:17" s="120" customFormat="1" ht="15">
      <c r="A64" s="120" t="s">
        <v>63</v>
      </c>
      <c r="B64" s="121" t="s">
        <v>9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ht="4.5" customHeight="1">
      <c r="Q65" s="2"/>
    </row>
    <row r="66" spans="1:17" s="119" customFormat="1" ht="15">
      <c r="A66" s="119" t="s">
        <v>64</v>
      </c>
      <c r="B66" s="9" t="s">
        <v>15</v>
      </c>
      <c r="Q66" s="125"/>
    </row>
    <row r="67" spans="2:27" ht="15">
      <c r="B67" s="4" t="s">
        <v>26</v>
      </c>
      <c r="C67" s="320" t="s">
        <v>103</v>
      </c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</row>
    <row r="68" spans="2:27" ht="15">
      <c r="B68" s="4" t="s">
        <v>27</v>
      </c>
      <c r="C68" s="320" t="s">
        <v>104</v>
      </c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</row>
    <row r="69" spans="2:27" ht="15">
      <c r="B69" s="4" t="s">
        <v>28</v>
      </c>
      <c r="C69" s="322" t="s">
        <v>105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</row>
    <row r="70" spans="2:27" ht="15">
      <c r="B70" s="4" t="s">
        <v>29</v>
      </c>
      <c r="C70" s="158" t="s">
        <v>106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</row>
    <row r="71" s="118" customFormat="1" ht="4.5" customHeight="1"/>
    <row r="72" spans="1:27" ht="15">
      <c r="A72" s="288"/>
      <c r="B72" s="121" t="s">
        <v>165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289"/>
    </row>
    <row r="73" spans="1:27" ht="15">
      <c r="A73" s="290">
        <v>1</v>
      </c>
      <c r="B73" s="24" t="s">
        <v>166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56"/>
    </row>
    <row r="74" spans="1:27" ht="15">
      <c r="A74" s="290">
        <v>2</v>
      </c>
      <c r="B74" s="24" t="s">
        <v>169</v>
      </c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56"/>
    </row>
    <row r="75" spans="1:27" ht="15">
      <c r="A75" s="292">
        <v>3</v>
      </c>
      <c r="B75" s="293" t="s">
        <v>170</v>
      </c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5"/>
    </row>
    <row r="76" spans="1:27" ht="15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</row>
  </sheetData>
  <sheetProtection password="FF63" sheet="1"/>
  <mergeCells count="38">
    <mergeCell ref="C58:AA58"/>
    <mergeCell ref="C59:AA59"/>
    <mergeCell ref="C61:AA61"/>
    <mergeCell ref="C62:AA62"/>
    <mergeCell ref="C60:AA60"/>
    <mergeCell ref="C48:AA48"/>
    <mergeCell ref="C49:AA49"/>
    <mergeCell ref="C51:AA51"/>
    <mergeCell ref="C56:AA56"/>
    <mergeCell ref="C57:AA57"/>
    <mergeCell ref="C52:AA52"/>
    <mergeCell ref="C35:AA35"/>
    <mergeCell ref="C34:AA34"/>
    <mergeCell ref="C50:AA50"/>
    <mergeCell ref="C33:AA33"/>
    <mergeCell ref="C40:AA40"/>
    <mergeCell ref="C36:AA36"/>
    <mergeCell ref="C38:AA38"/>
    <mergeCell ref="C44:AA44"/>
    <mergeCell ref="C47:AA47"/>
    <mergeCell ref="C45:AA45"/>
    <mergeCell ref="C11:Q11"/>
    <mergeCell ref="C13:Q13"/>
    <mergeCell ref="C15:Q15"/>
    <mergeCell ref="C32:AA32"/>
    <mergeCell ref="C26:AA26"/>
    <mergeCell ref="C24:AA24"/>
    <mergeCell ref="C28:AA28"/>
    <mergeCell ref="C67:AA67"/>
    <mergeCell ref="C68:AA68"/>
    <mergeCell ref="C69:AA69"/>
    <mergeCell ref="C7:AA7"/>
    <mergeCell ref="C8:AA8"/>
    <mergeCell ref="C19:AA19"/>
    <mergeCell ref="C20:AA20"/>
    <mergeCell ref="C22:AA22"/>
    <mergeCell ref="C23:AA23"/>
    <mergeCell ref="C9:Q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Malta Communications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DRS FH 2011 - Q1 2005 to Q1 2011</dc:title>
  <dc:subject/>
  <dc:creator>Kevin Caruana</dc:creator>
  <cp:keywords/>
  <dc:description/>
  <cp:lastModifiedBy>Valued Acer Customer</cp:lastModifiedBy>
  <cp:lastPrinted>2012-04-26T09:26:06Z</cp:lastPrinted>
  <dcterms:created xsi:type="dcterms:W3CDTF">2009-04-15T09:10:48Z</dcterms:created>
  <dcterms:modified xsi:type="dcterms:W3CDTF">2012-04-26T13:24:20Z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Function">
    <vt:lpwstr>;#MA- Communications Market Review Bi-Annual Reports;#</vt:lpwstr>
  </property>
  <property fmtid="{D5CDD505-2E9C-101B-9397-08002B2CF9AE}" pid="3" name="Year">
    <vt:lpwstr>16</vt:lpwstr>
  </property>
  <property fmtid="{D5CDD505-2E9C-101B-9397-08002B2CF9AE}" pid="4" name="Notes1">
    <vt:lpwstr/>
  </property>
  <property fmtid="{D5CDD505-2E9C-101B-9397-08002B2CF9AE}" pid="5" name="Functions">
    <vt:lpwstr>;#Market Analysis;#</vt:lpwstr>
  </property>
  <property fmtid="{D5CDD505-2E9C-101B-9397-08002B2CF9AE}" pid="6" name="Files">
    <vt:lpwstr>;#MA- Communications Market Review Bi-Annual Reports;#MA – CMR FH 2011;#</vt:lpwstr>
  </property>
  <property fmtid="{D5CDD505-2E9C-101B-9397-08002B2CF9AE}" pid="7" name="Sector">
    <vt:lpwstr>1</vt:lpwstr>
  </property>
  <property fmtid="{D5CDD505-2E9C-101B-9397-08002B2CF9AE}" pid="8" name="Operator">
    <vt:lpwstr>0</vt:lpwstr>
  </property>
  <property fmtid="{D5CDD505-2E9C-101B-9397-08002B2CF9AE}" pid="9" name="ContentType">
    <vt:lpwstr>MCA Document</vt:lpwstr>
  </property>
  <property fmtid="{D5CDD505-2E9C-101B-9397-08002B2CF9AE}" pid="10" name="Publish on Website">
    <vt:lpwstr>0</vt:lpwstr>
  </property>
</Properties>
</file>